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6360" firstSheet="1" activeTab="1"/>
  </bookViews>
  <sheets>
    <sheet name="LISTA PRECIOS TASA" sheetId="4" state="hidden" r:id="rId1"/>
    <sheet name="EVOLUCION MODELOS SUSCRIPCION" sheetId="2" r:id="rId2"/>
  </sheets>
  <externalReferences>
    <externalReference r:id="rId3"/>
    <externalReference r:id="rId4"/>
    <externalReference r:id="rId5"/>
  </externalReferences>
  <definedNames>
    <definedName name="__INT2">'[1]% '!$S$7</definedName>
    <definedName name="_INT2">'[2]% '!$S$7</definedName>
    <definedName name="_xlnm.Print_Area" localSheetId="1">'EVOLUCION MODELOS SUSCRIPCION'!$A$1:$M$54</definedName>
    <definedName name="_xlnm.Print_Area" localSheetId="0">'LISTA PRECIOS TASA'!$B$2:$I$40</definedName>
    <definedName name="BASE_IMP" localSheetId="0">#REF!</definedName>
    <definedName name="BASE_IMP">'[3]% '!$P$2</definedName>
    <definedName name="BASE_IMP2" localSheetId="0">'[1]% '!$S$2</definedName>
    <definedName name="BASE_IMP2">'[2]% '!$S$2</definedName>
    <definedName name="DIE" localSheetId="0">#REF!</definedName>
    <definedName name="DIE">'[2]% '!$P$8</definedName>
    <definedName name="E_R" localSheetId="0">#REF!</definedName>
    <definedName name="E_R">#REF!</definedName>
    <definedName name="INT" localSheetId="0">#REF!</definedName>
    <definedName name="INT">'[2]% '!$P$7</definedName>
    <definedName name="IVA" localSheetId="0">#REF!</definedName>
    <definedName name="IVA">'[2]% '!$P$6</definedName>
  </definedNames>
  <calcPr calcId="145621"/>
</workbook>
</file>

<file path=xl/calcChain.xml><?xml version="1.0" encoding="utf-8"?>
<calcChain xmlns="http://schemas.openxmlformats.org/spreadsheetml/2006/main">
  <c r="F10" i="2" l="1"/>
  <c r="E10" i="2"/>
  <c r="F8" i="2"/>
  <c r="E8" i="2"/>
  <c r="J8" i="2" l="1"/>
  <c r="M8" i="2" s="1"/>
  <c r="M24" i="2" s="1"/>
  <c r="I8" i="2"/>
  <c r="L8" i="2" s="1"/>
  <c r="L24" i="2" s="1"/>
  <c r="H25" i="2"/>
  <c r="G25" i="2"/>
  <c r="G24" i="2"/>
  <c r="H24" i="2" l="1"/>
  <c r="J9" i="2"/>
  <c r="M9" i="2" s="1"/>
  <c r="M25" i="2" s="1"/>
  <c r="I9" i="2"/>
  <c r="L9" i="2" s="1"/>
  <c r="L25" i="2" s="1"/>
  <c r="H27" i="2"/>
  <c r="G27" i="2"/>
  <c r="H26" i="2"/>
  <c r="G26" i="2"/>
  <c r="H23" i="2" l="1"/>
  <c r="G23" i="2"/>
  <c r="H22" i="2" l="1"/>
  <c r="G22" i="2"/>
  <c r="J11" i="2" l="1"/>
  <c r="M11" i="2" s="1"/>
  <c r="I11" i="2"/>
  <c r="L11" i="2" s="1"/>
  <c r="L27" i="2" l="1"/>
  <c r="M27" i="2"/>
  <c r="J6" i="2"/>
  <c r="M6" i="2" s="1"/>
  <c r="I6" i="2"/>
  <c r="L6" i="2" s="1"/>
  <c r="M22" i="2" l="1"/>
  <c r="L22" i="2"/>
  <c r="J7" i="2"/>
  <c r="M7" i="2" s="1"/>
  <c r="M23" i="2" s="1"/>
  <c r="I7" i="2"/>
  <c r="L7" i="2" s="1"/>
  <c r="L23" i="2" s="1"/>
  <c r="I10" i="2" l="1"/>
  <c r="L10" i="2" s="1"/>
  <c r="J10" i="2"/>
  <c r="M10" i="2" s="1"/>
  <c r="M26" i="2" l="1"/>
  <c r="L26" i="2"/>
</calcChain>
</file>

<file path=xl/sharedStrings.xml><?xml version="1.0" encoding="utf-8"?>
<sst xmlns="http://schemas.openxmlformats.org/spreadsheetml/2006/main" count="135" uniqueCount="72">
  <si>
    <t>Versión</t>
  </si>
  <si>
    <t>ZONA DE PRECIO</t>
  </si>
  <si>
    <t>COROLLA</t>
  </si>
  <si>
    <t>XLI MT</t>
  </si>
  <si>
    <t>XLI CVT</t>
  </si>
  <si>
    <t>XEI MT</t>
  </si>
  <si>
    <t>ETIOS</t>
  </si>
  <si>
    <t>5 PUERTAS</t>
  </si>
  <si>
    <t>4 PUERTAS</t>
  </si>
  <si>
    <t>TIERRA DEL FUEGO</t>
  </si>
  <si>
    <t>CONTINENTE</t>
  </si>
  <si>
    <t>CANTIDAD DE CUOTAS</t>
  </si>
  <si>
    <t>CUOTA PURA</t>
  </si>
  <si>
    <t>VALOR MOVIL (NETO DE BONIFICACIONES / DESCUENTOS)</t>
  </si>
  <si>
    <t>BONIFICACIONES / DESCUENTOS</t>
  </si>
  <si>
    <t>VALOR MOVIL</t>
  </si>
  <si>
    <t>DESCRIPCION DE MODELO</t>
  </si>
  <si>
    <t>CODIGO DE MODELO</t>
  </si>
  <si>
    <t>BIEN</t>
  </si>
  <si>
    <t>PRODUCTO</t>
  </si>
  <si>
    <t>INCREMENTO</t>
  </si>
  <si>
    <t>LISTA DE PRECIOS  VEHICULOS TOYOTA ARGENTINA S.A.</t>
  </si>
  <si>
    <t>MODELO</t>
  </si>
  <si>
    <t>Precio a Público</t>
  </si>
  <si>
    <t>Precio Empleado</t>
  </si>
  <si>
    <t>Precio Concesionario</t>
  </si>
  <si>
    <t>PERIODO DE VIGENCIA</t>
  </si>
  <si>
    <t>XEI CVT</t>
  </si>
  <si>
    <t>T000010027</t>
  </si>
  <si>
    <t>HILUX</t>
  </si>
  <si>
    <t>HILUX 4X2 D/C DX 2.4 TDI 6 M/T</t>
  </si>
  <si>
    <t>HILUX 4X2 D/C SR 2.4 TDI 6 M/T</t>
  </si>
  <si>
    <t>HILUX 4X2 D/C SRV 2.8 TDI 6 M/T</t>
  </si>
  <si>
    <t>HILUX 4X4 D/C DX 2.4 TDI 6 M/T</t>
  </si>
  <si>
    <t>HILUX 4X4 D/C SR 2.8 TDI 6 M/T</t>
  </si>
  <si>
    <t>HILUX 4X4 D/C SRV 2.8 TDI 6 M/T</t>
  </si>
  <si>
    <t>HILUX 4X4 D/C SRV 2.8 TDI 6 A/T</t>
  </si>
  <si>
    <t>HILUX 4X4 D/C SRX 2.8 TDI 6 M/T</t>
  </si>
  <si>
    <t>HILUX 4X4 D/C SRX 2.8 TDI 6 A/T</t>
  </si>
  <si>
    <t>4X4</t>
  </si>
  <si>
    <t>X 6M/T</t>
  </si>
  <si>
    <t>XLS 6M/T</t>
  </si>
  <si>
    <t>XLS 4A/T</t>
  </si>
  <si>
    <t>T00007</t>
  </si>
  <si>
    <t>T000030001</t>
  </si>
  <si>
    <t>4X2</t>
  </si>
  <si>
    <t>T000040001</t>
  </si>
  <si>
    <t>T000010032</t>
  </si>
  <si>
    <t>XEI PACK 1.8 CVT</t>
  </si>
  <si>
    <t>YARIS</t>
  </si>
  <si>
    <t>XS 1.5 6M/T</t>
  </si>
  <si>
    <t>XLS 1.5 6M/T</t>
  </si>
  <si>
    <t>S 1.5 6M/T</t>
  </si>
  <si>
    <t>S 1.5 CVT</t>
  </si>
  <si>
    <t>SEG CVT</t>
  </si>
  <si>
    <t>T00010</t>
  </si>
  <si>
    <t>T000100002</t>
  </si>
  <si>
    <t>HILUX 4X2 D/C DX 2.4 TDI 6 M/T (70/30)</t>
  </si>
  <si>
    <t>HILUX 4X4 D/C DX 2.4 TDI 6 M/T (100%)</t>
  </si>
  <si>
    <t>XLS PACK CVT</t>
  </si>
  <si>
    <t>01/04/2019 - 30/04/2019</t>
  </si>
  <si>
    <t>T00008</t>
  </si>
  <si>
    <t>T00006</t>
  </si>
  <si>
    <t>T00009</t>
  </si>
  <si>
    <t>T00005</t>
  </si>
  <si>
    <t>T000040006</t>
  </si>
  <si>
    <t>ETIOS X 1.5 6M/T 4P (70/30)</t>
  </si>
  <si>
    <t>ETIOS X 1.5 6M/T 5P (100%)</t>
  </si>
  <si>
    <t>YARIS XS 1.5 6M/T 5P (100%)</t>
  </si>
  <si>
    <t>COROLLA XLI 1.8 6M/T (100%)</t>
  </si>
  <si>
    <t>MES ANTERIOR: ABRIL (DEL 01/04/2019 al 30/04/2019)</t>
  </si>
  <si>
    <t>MES VIGENTE : MAYO (DEL 01/05/2019 al 31/05/2019)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</si>
</sst>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[$USD]\ #,##0.00"/>
    <numFmt numFmtId="165" formatCode="[$$-2C0A]\ #,##0.00"/>
    <numFmt numFmtId="166" formatCode="_ [$€-2]\ * #,##0.00_ ;_ [$€-2]\ * \-#,##0.00_ ;_ [$€-2]\ * &quot;-&quot;??_ "/>
    <numFmt numFmtId="167" formatCode="_-* #,##0.00\ _p_t_a_-;\-* #,##0.00\ _p_t_a_-;_-* &quot;-&quot;??\ _p_t_a_-;_-@_-"/>
    <numFmt numFmtId="168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5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color theme="0"/>
      <name val="Arial"/>
      <family val="2"/>
    </font>
    <font>
      <b/>
      <i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125">
    <xf numFmtId="0" fontId="0" fillId="0" borderId="0" xfId="0"/>
    <xf numFmtId="165" fontId="9" fillId="0" borderId="18" xfId="4" applyNumberFormat="1" applyFont="1" applyFill="1" applyBorder="1" applyAlignment="1">
      <alignment horizontal="center" vertical="center"/>
    </xf>
    <xf numFmtId="3" fontId="9" fillId="0" borderId="18" xfId="4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68" fontId="9" fillId="0" borderId="18" xfId="3" applyNumberFormat="1" applyFont="1" applyFill="1" applyBorder="1" applyAlignment="1">
      <alignment horizontal="center" vertical="center"/>
    </xf>
    <xf numFmtId="0" fontId="1" fillId="0" borderId="0" xfId="6" applyFont="1"/>
    <xf numFmtId="0" fontId="5" fillId="0" borderId="0" xfId="6" applyFont="1"/>
    <xf numFmtId="0" fontId="2" fillId="0" borderId="0" xfId="6" applyFont="1" applyAlignment="1">
      <alignment horizontal="center"/>
    </xf>
    <xf numFmtId="0" fontId="1" fillId="0" borderId="0" xfId="6" applyFont="1" applyFill="1"/>
    <xf numFmtId="0" fontId="1" fillId="0" borderId="0" xfId="6" applyFont="1" applyAlignment="1"/>
    <xf numFmtId="0" fontId="14" fillId="0" borderId="0" xfId="6" applyFont="1" applyAlignment="1">
      <alignment horizontal="center"/>
    </xf>
    <xf numFmtId="0" fontId="14" fillId="0" borderId="0" xfId="6" applyFont="1" applyFill="1" applyAlignment="1">
      <alignment horizontal="center"/>
    </xf>
    <xf numFmtId="43" fontId="1" fillId="0" borderId="0" xfId="5" applyFo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9" fillId="0" borderId="0" xfId="4" applyNumberFormat="1" applyFont="1" applyFill="1" applyBorder="1" applyAlignment="1">
      <alignment horizontal="center" vertical="center"/>
    </xf>
    <xf numFmtId="3" fontId="9" fillId="0" borderId="0" xfId="4" applyNumberFormat="1" applyFont="1" applyFill="1" applyBorder="1" applyAlignment="1">
      <alignment horizontal="center" vertical="center"/>
    </xf>
    <xf numFmtId="0" fontId="2" fillId="0" borderId="29" xfId="6" applyFont="1" applyBorder="1" applyAlignment="1">
      <alignment horizontal="center" vertical="center"/>
    </xf>
    <xf numFmtId="0" fontId="2" fillId="0" borderId="30" xfId="6" applyFont="1" applyBorder="1" applyAlignment="1">
      <alignment horizontal="center" vertical="center"/>
    </xf>
    <xf numFmtId="0" fontId="14" fillId="0" borderId="11" xfId="6" applyFont="1" applyBorder="1" applyAlignment="1">
      <alignment horizontal="center"/>
    </xf>
    <xf numFmtId="0" fontId="2" fillId="3" borderId="31" xfId="6" applyFont="1" applyFill="1" applyBorder="1" applyAlignment="1">
      <alignment horizontal="center" vertical="center"/>
    </xf>
    <xf numFmtId="0" fontId="2" fillId="0" borderId="29" xfId="6" applyFont="1" applyFill="1" applyBorder="1" applyAlignment="1">
      <alignment horizontal="center" vertical="center"/>
    </xf>
    <xf numFmtId="0" fontId="2" fillId="0" borderId="30" xfId="6" applyFont="1" applyFill="1" applyBorder="1" applyAlignment="1">
      <alignment horizontal="center" vertical="center"/>
    </xf>
    <xf numFmtId="0" fontId="2" fillId="0" borderId="23" xfId="6" applyFont="1" applyFill="1" applyBorder="1" applyAlignment="1">
      <alignment horizontal="center" vertical="center"/>
    </xf>
    <xf numFmtId="165" fontId="9" fillId="6" borderId="18" xfId="4" applyNumberFormat="1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center" vertical="center"/>
    </xf>
    <xf numFmtId="165" fontId="7" fillId="0" borderId="16" xfId="1" applyNumberFormat="1" applyFont="1" applyBorder="1" applyAlignment="1">
      <alignment horizontal="center" vertical="center"/>
    </xf>
    <xf numFmtId="165" fontId="7" fillId="0" borderId="28" xfId="1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165" fontId="14" fillId="0" borderId="0" xfId="6" applyNumberFormat="1" applyFont="1" applyBorder="1" applyAlignment="1">
      <alignment horizontal="center"/>
    </xf>
    <xf numFmtId="165" fontId="7" fillId="0" borderId="17" xfId="1" applyNumberFormat="1" applyFont="1" applyBorder="1" applyAlignment="1">
      <alignment horizontal="center" vertical="center"/>
    </xf>
    <xf numFmtId="165" fontId="7" fillId="0" borderId="33" xfId="1" applyNumberFormat="1" applyFont="1" applyBorder="1" applyAlignment="1">
      <alignment horizontal="center" vertical="center"/>
    </xf>
    <xf numFmtId="165" fontId="7" fillId="0" borderId="18" xfId="1" applyNumberFormat="1" applyFont="1" applyBorder="1" applyAlignment="1">
      <alignment horizontal="center" vertical="center"/>
    </xf>
    <xf numFmtId="165" fontId="7" fillId="0" borderId="37" xfId="1" applyNumberFormat="1" applyFont="1" applyBorder="1" applyAlignment="1">
      <alignment horizontal="center" vertical="center"/>
    </xf>
    <xf numFmtId="165" fontId="7" fillId="0" borderId="36" xfId="1" applyNumberFormat="1" applyFont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  <xf numFmtId="165" fontId="7" fillId="0" borderId="29" xfId="1" applyNumberFormat="1" applyFont="1" applyBorder="1" applyAlignment="1">
      <alignment horizontal="center" vertical="center"/>
    </xf>
    <xf numFmtId="165" fontId="7" fillId="0" borderId="27" xfId="1" applyNumberFormat="1" applyFont="1" applyBorder="1" applyAlignment="1">
      <alignment horizontal="center" vertical="center"/>
    </xf>
    <xf numFmtId="165" fontId="7" fillId="0" borderId="30" xfId="1" applyNumberFormat="1" applyFont="1" applyBorder="1" applyAlignment="1">
      <alignment horizontal="center" vertical="center"/>
    </xf>
    <xf numFmtId="165" fontId="7" fillId="0" borderId="13" xfId="1" applyNumberFormat="1" applyFont="1" applyBorder="1" applyAlignment="1">
      <alignment horizontal="center" vertical="center"/>
    </xf>
    <xf numFmtId="165" fontId="7" fillId="0" borderId="23" xfId="1" applyNumberFormat="1" applyFont="1" applyBorder="1" applyAlignment="1">
      <alignment horizontal="center" vertical="center"/>
    </xf>
    <xf numFmtId="165" fontId="14" fillId="0" borderId="7" xfId="6" applyNumberFormat="1" applyFont="1" applyBorder="1" applyAlignment="1">
      <alignment horizontal="center"/>
    </xf>
    <xf numFmtId="165" fontId="14" fillId="0" borderId="0" xfId="6" applyNumberFormat="1" applyFont="1" applyFill="1" applyBorder="1" applyAlignment="1">
      <alignment horizontal="center"/>
    </xf>
    <xf numFmtId="165" fontId="14" fillId="0" borderId="8" xfId="6" applyNumberFormat="1" applyFont="1" applyBorder="1" applyAlignment="1">
      <alignment horizontal="center"/>
    </xf>
    <xf numFmtId="165" fontId="7" fillId="3" borderId="31" xfId="1" applyNumberFormat="1" applyFont="1" applyFill="1" applyBorder="1" applyAlignment="1">
      <alignment horizontal="center" vertical="center"/>
    </xf>
    <xf numFmtId="165" fontId="7" fillId="3" borderId="32" xfId="1" applyNumberFormat="1" applyFont="1" applyFill="1" applyBorder="1" applyAlignment="1">
      <alignment horizontal="center" vertical="center"/>
    </xf>
    <xf numFmtId="165" fontId="7" fillId="0" borderId="38" xfId="1" applyNumberFormat="1" applyFont="1" applyBorder="1" applyAlignment="1">
      <alignment horizontal="center" vertical="center"/>
    </xf>
    <xf numFmtId="165" fontId="7" fillId="0" borderId="39" xfId="1" applyNumberFormat="1" applyFont="1" applyBorder="1" applyAlignment="1">
      <alignment horizontal="center" vertical="center"/>
    </xf>
    <xf numFmtId="165" fontId="7" fillId="3" borderId="40" xfId="1" applyNumberFormat="1" applyFont="1" applyFill="1" applyBorder="1" applyAlignment="1">
      <alignment horizontal="center" vertical="center"/>
    </xf>
    <xf numFmtId="165" fontId="7" fillId="0" borderId="41" xfId="1" applyNumberFormat="1" applyFont="1" applyBorder="1" applyAlignment="1">
      <alignment horizontal="center" vertical="center"/>
    </xf>
    <xf numFmtId="165" fontId="7" fillId="0" borderId="42" xfId="1" applyNumberFormat="1" applyFont="1" applyBorder="1" applyAlignment="1">
      <alignment horizontal="center" vertical="center"/>
    </xf>
    <xf numFmtId="165" fontId="7" fillId="0" borderId="43" xfId="1" applyNumberFormat="1" applyFont="1" applyBorder="1" applyAlignment="1">
      <alignment horizontal="center" vertical="center"/>
    </xf>
    <xf numFmtId="165" fontId="7" fillId="0" borderId="44" xfId="1" applyNumberFormat="1" applyFont="1" applyBorder="1" applyAlignment="1">
      <alignment horizontal="center" vertical="center"/>
    </xf>
    <xf numFmtId="165" fontId="7" fillId="3" borderId="45" xfId="1" applyNumberFormat="1" applyFont="1" applyFill="1" applyBorder="1" applyAlignment="1">
      <alignment horizontal="center" vertical="center"/>
    </xf>
    <xf numFmtId="165" fontId="7" fillId="0" borderId="46" xfId="1" applyNumberFormat="1" applyFont="1" applyBorder="1" applyAlignment="1">
      <alignment horizontal="center" vertical="center"/>
    </xf>
    <xf numFmtId="165" fontId="7" fillId="0" borderId="20" xfId="1" applyNumberFormat="1" applyFont="1" applyBorder="1" applyAlignment="1">
      <alignment horizontal="center" vertical="center"/>
    </xf>
    <xf numFmtId="0" fontId="2" fillId="0" borderId="23" xfId="6" applyFont="1" applyBorder="1" applyAlignment="1">
      <alignment horizontal="center" vertical="center"/>
    </xf>
    <xf numFmtId="0" fontId="2" fillId="0" borderId="47" xfId="6" applyFont="1" applyFill="1" applyBorder="1" applyAlignment="1">
      <alignment horizontal="center" vertical="center"/>
    </xf>
    <xf numFmtId="165" fontId="7" fillId="0" borderId="47" xfId="1" applyNumberFormat="1" applyFont="1" applyBorder="1" applyAlignment="1">
      <alignment horizontal="center" vertical="center"/>
    </xf>
    <xf numFmtId="165" fontId="7" fillId="0" borderId="19" xfId="1" applyNumberFormat="1" applyFont="1" applyBorder="1" applyAlignment="1">
      <alignment horizontal="center" vertical="center"/>
    </xf>
    <xf numFmtId="165" fontId="7" fillId="0" borderId="48" xfId="1" applyNumberFormat="1" applyFont="1" applyBorder="1" applyAlignment="1">
      <alignment horizontal="center" vertical="center"/>
    </xf>
    <xf numFmtId="165" fontId="7" fillId="0" borderId="49" xfId="1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0" fillId="7" borderId="20" xfId="0" applyFill="1" applyBorder="1"/>
    <xf numFmtId="0" fontId="0" fillId="7" borderId="51" xfId="0" applyFill="1" applyBorder="1"/>
    <xf numFmtId="0" fontId="16" fillId="0" borderId="0" xfId="0" applyFont="1" applyFill="1" applyBorder="1" applyAlignment="1">
      <alignment horizontal="left" vertical="center"/>
    </xf>
    <xf numFmtId="0" fontId="2" fillId="0" borderId="1" xfId="6" applyFont="1" applyBorder="1" applyAlignment="1">
      <alignment horizontal="center" vertical="center"/>
    </xf>
    <xf numFmtId="165" fontId="7" fillId="0" borderId="52" xfId="1" applyNumberFormat="1" applyFont="1" applyBorder="1" applyAlignment="1">
      <alignment horizontal="center" vertical="center"/>
    </xf>
    <xf numFmtId="165" fontId="7" fillId="0" borderId="53" xfId="1" applyNumberFormat="1" applyFont="1" applyBorder="1" applyAlignment="1">
      <alignment horizontal="center" vertical="center"/>
    </xf>
    <xf numFmtId="165" fontId="7" fillId="0" borderId="54" xfId="1" applyNumberFormat="1" applyFont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 vertical="center"/>
    </xf>
    <xf numFmtId="165" fontId="7" fillId="0" borderId="55" xfId="1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65" fontId="9" fillId="8" borderId="18" xfId="4" applyNumberFormat="1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8" fillId="3" borderId="9" xfId="6" applyFont="1" applyFill="1" applyBorder="1" applyAlignment="1">
      <alignment horizontal="center" vertical="center" wrapText="1"/>
    </xf>
    <xf numFmtId="0" fontId="8" fillId="3" borderId="12" xfId="6" applyFont="1" applyFill="1" applyBorder="1" applyAlignment="1">
      <alignment horizontal="center" vertical="center" wrapText="1"/>
    </xf>
    <xf numFmtId="0" fontId="15" fillId="4" borderId="3" xfId="6" applyFont="1" applyFill="1" applyBorder="1" applyAlignment="1">
      <alignment horizontal="center" vertical="center" textRotation="90"/>
    </xf>
    <xf numFmtId="0" fontId="15" fillId="4" borderId="9" xfId="6" applyFont="1" applyFill="1" applyBorder="1" applyAlignment="1">
      <alignment horizontal="center" vertical="center" textRotation="90"/>
    </xf>
    <xf numFmtId="0" fontId="15" fillId="4" borderId="12" xfId="6" applyFont="1" applyFill="1" applyBorder="1" applyAlignment="1">
      <alignment horizontal="center" vertical="center" textRotation="90"/>
    </xf>
    <xf numFmtId="0" fontId="6" fillId="2" borderId="9" xfId="6" applyFont="1" applyFill="1" applyBorder="1" applyAlignment="1">
      <alignment horizontal="center" vertical="center" textRotation="90" wrapText="1"/>
    </xf>
    <xf numFmtId="0" fontId="6" fillId="2" borderId="12" xfId="6" applyFont="1" applyFill="1" applyBorder="1" applyAlignment="1">
      <alignment horizontal="center" vertical="center" textRotation="90" wrapText="1"/>
    </xf>
    <xf numFmtId="0" fontId="6" fillId="2" borderId="3" xfId="6" applyFont="1" applyFill="1" applyBorder="1" applyAlignment="1">
      <alignment horizontal="center" vertical="center" textRotation="90" wrapText="1"/>
    </xf>
    <xf numFmtId="0" fontId="8" fillId="3" borderId="1" xfId="6" applyFont="1" applyFill="1" applyBorder="1" applyAlignment="1">
      <alignment horizontal="center" vertical="center" wrapText="1"/>
    </xf>
    <xf numFmtId="0" fontId="8" fillId="3" borderId="7" xfId="6" applyFont="1" applyFill="1" applyBorder="1" applyAlignment="1">
      <alignment horizontal="center" vertical="center" wrapText="1"/>
    </xf>
    <xf numFmtId="0" fontId="8" fillId="3" borderId="11" xfId="6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textRotation="90" wrapText="1"/>
    </xf>
    <xf numFmtId="0" fontId="6" fillId="2" borderId="2" xfId="6" applyFont="1" applyFill="1" applyBorder="1" applyAlignment="1">
      <alignment horizontal="center" vertical="center" textRotation="90" wrapText="1"/>
    </xf>
    <xf numFmtId="0" fontId="6" fillId="2" borderId="7" xfId="6" applyFont="1" applyFill="1" applyBorder="1" applyAlignment="1">
      <alignment horizontal="center" vertical="center" textRotation="90" wrapText="1"/>
    </xf>
    <xf numFmtId="0" fontId="6" fillId="2" borderId="8" xfId="6" applyFont="1" applyFill="1" applyBorder="1" applyAlignment="1">
      <alignment horizontal="center" vertical="center" textRotation="90" wrapText="1"/>
    </xf>
    <xf numFmtId="0" fontId="6" fillId="2" borderId="11" xfId="6" applyFont="1" applyFill="1" applyBorder="1" applyAlignment="1">
      <alignment horizontal="center" vertical="center" textRotation="90" wrapText="1"/>
    </xf>
    <xf numFmtId="0" fontId="6" fillId="2" borderId="50" xfId="6" applyFont="1" applyFill="1" applyBorder="1" applyAlignment="1">
      <alignment horizontal="center" vertical="center" textRotation="90" wrapText="1"/>
    </xf>
    <xf numFmtId="0" fontId="3" fillId="3" borderId="4" xfId="6" applyFont="1" applyFill="1" applyBorder="1" applyAlignment="1">
      <alignment horizontal="center" vertical="center" wrapText="1"/>
    </xf>
    <xf numFmtId="0" fontId="3" fillId="3" borderId="5" xfId="6" applyFont="1" applyFill="1" applyBorder="1" applyAlignment="1">
      <alignment horizontal="center" vertical="center" wrapText="1"/>
    </xf>
    <xf numFmtId="0" fontId="3" fillId="3" borderId="6" xfId="6" applyFont="1" applyFill="1" applyBorder="1" applyAlignment="1">
      <alignment horizontal="center" vertical="center" wrapText="1"/>
    </xf>
    <xf numFmtId="0" fontId="14" fillId="5" borderId="24" xfId="6" applyFont="1" applyFill="1" applyBorder="1" applyAlignment="1">
      <alignment horizontal="center" vertical="center"/>
    </xf>
    <xf numFmtId="0" fontId="14" fillId="5" borderId="25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0" fontId="2" fillId="0" borderId="21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2" fillId="0" borderId="34" xfId="6" applyFont="1" applyBorder="1" applyAlignment="1">
      <alignment horizontal="center" vertical="center" wrapText="1"/>
    </xf>
    <xf numFmtId="0" fontId="2" fillId="0" borderId="35" xfId="6" applyFont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</cellXfs>
  <cellStyles count="7">
    <cellStyle name="Euro" xfId="2"/>
    <cellStyle name="Millares" xfId="5" builtinId="3"/>
    <cellStyle name="Millares_NUEVA LISTA DE PRECIOS May 07" xfId="1"/>
    <cellStyle name="Millares_NUEVA LISTA DE PRECIOS May 07 2" xfId="4"/>
    <cellStyle name="Normal" xfId="0" builtinId="0"/>
    <cellStyle name="Normal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NE~1\AppData\Local\Temp\notes8D5C2B\12%20CKD%20&amp;%20CBU%202014%20(F&#243;rmula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NE~1\AppData\Local\Temp\notes8D5C2B\11%20CKD%20&amp;%20CBU%202014%20(F&#243;rmula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NE~1\AppData\Local\Temp\notes8D5C2B\08%20CKD%20&amp;%20CBU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KD"/>
      <sheetName val="CKD Especiales"/>
      <sheetName val="CBU"/>
      <sheetName val="CBU Especiales"/>
      <sheetName val="Evol"/>
      <sheetName val="Verif "/>
      <sheetName val="SIAC"/>
      <sheetName val="Cover"/>
      <sheetName val="Cover (2)"/>
      <sheetName val="% "/>
      <sheetName val="Instruc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P2">
            <v>170000</v>
          </cell>
          <cell r="S2">
            <v>210000</v>
          </cell>
        </row>
        <row r="7">
          <cell r="S7">
            <v>1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KD"/>
      <sheetName val="CKD Especiales"/>
      <sheetName val="CBU"/>
      <sheetName val="CBU Especiales"/>
      <sheetName val="Evol"/>
      <sheetName val="Verif "/>
      <sheetName val="SIAC"/>
      <sheetName val="Cover"/>
      <sheetName val="Cover (2)"/>
      <sheetName val="% "/>
      <sheetName val="Instr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S2">
            <v>210000</v>
          </cell>
        </row>
        <row r="6">
          <cell r="P6">
            <v>0.21</v>
          </cell>
        </row>
        <row r="7">
          <cell r="P7">
            <v>0.42857000000000001</v>
          </cell>
          <cell r="S7">
            <v>1</v>
          </cell>
        </row>
        <row r="8">
          <cell r="P8">
            <v>0.11111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KD"/>
      <sheetName val="CKD Especiales"/>
      <sheetName val="CBU"/>
      <sheetName val="CBU Especiales"/>
      <sheetName val="Evol"/>
      <sheetName val="Verif "/>
      <sheetName val="SIAC"/>
      <sheetName val="Cover"/>
      <sheetName val="Cover (2)"/>
      <sheetName val="% "/>
      <sheetName val="Instr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P2">
            <v>170000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view="pageBreakPreview" zoomScale="55" zoomScaleNormal="55" zoomScaleSheetLayoutView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34" sqref="F34"/>
    </sheetView>
  </sheetViews>
  <sheetFormatPr baseColWidth="10" defaultRowHeight="18" x14ac:dyDescent="0.25"/>
  <cols>
    <col min="1" max="1" width="4.5703125" style="9" customWidth="1"/>
    <col min="2" max="2" width="22.85546875" style="10" customWidth="1"/>
    <col min="3" max="3" width="32.140625" style="10" customWidth="1"/>
    <col min="4" max="4" width="74.140625" style="11" customWidth="1"/>
    <col min="5" max="6" width="26" style="9" customWidth="1"/>
    <col min="7" max="8" width="26" style="12" customWidth="1"/>
    <col min="9" max="9" width="26" style="9" customWidth="1"/>
    <col min="10" max="257" width="11.42578125" style="9"/>
    <col min="258" max="258" width="35" style="9" customWidth="1"/>
    <col min="259" max="259" width="18.28515625" style="9" customWidth="1"/>
    <col min="260" max="260" width="66.85546875" style="9" customWidth="1"/>
    <col min="261" max="265" width="26" style="9" customWidth="1"/>
    <col min="266" max="513" width="11.42578125" style="9"/>
    <col min="514" max="514" width="35" style="9" customWidth="1"/>
    <col min="515" max="515" width="18.28515625" style="9" customWidth="1"/>
    <col min="516" max="516" width="66.85546875" style="9" customWidth="1"/>
    <col min="517" max="521" width="26" style="9" customWidth="1"/>
    <col min="522" max="769" width="11.42578125" style="9"/>
    <col min="770" max="770" width="35" style="9" customWidth="1"/>
    <col min="771" max="771" width="18.28515625" style="9" customWidth="1"/>
    <col min="772" max="772" width="66.85546875" style="9" customWidth="1"/>
    <col min="773" max="777" width="26" style="9" customWidth="1"/>
    <col min="778" max="1025" width="11.42578125" style="9"/>
    <col min="1026" max="1026" width="35" style="9" customWidth="1"/>
    <col min="1027" max="1027" width="18.28515625" style="9" customWidth="1"/>
    <col min="1028" max="1028" width="66.85546875" style="9" customWidth="1"/>
    <col min="1029" max="1033" width="26" style="9" customWidth="1"/>
    <col min="1034" max="1281" width="11.42578125" style="9"/>
    <col min="1282" max="1282" width="35" style="9" customWidth="1"/>
    <col min="1283" max="1283" width="18.28515625" style="9" customWidth="1"/>
    <col min="1284" max="1284" width="66.85546875" style="9" customWidth="1"/>
    <col min="1285" max="1289" width="26" style="9" customWidth="1"/>
    <col min="1290" max="1537" width="11.42578125" style="9"/>
    <col min="1538" max="1538" width="35" style="9" customWidth="1"/>
    <col min="1539" max="1539" width="18.28515625" style="9" customWidth="1"/>
    <col min="1540" max="1540" width="66.85546875" style="9" customWidth="1"/>
    <col min="1541" max="1545" width="26" style="9" customWidth="1"/>
    <col min="1546" max="1793" width="11.42578125" style="9"/>
    <col min="1794" max="1794" width="35" style="9" customWidth="1"/>
    <col min="1795" max="1795" width="18.28515625" style="9" customWidth="1"/>
    <col min="1796" max="1796" width="66.85546875" style="9" customWidth="1"/>
    <col min="1797" max="1801" width="26" style="9" customWidth="1"/>
    <col min="1802" max="2049" width="11.42578125" style="9"/>
    <col min="2050" max="2050" width="35" style="9" customWidth="1"/>
    <col min="2051" max="2051" width="18.28515625" style="9" customWidth="1"/>
    <col min="2052" max="2052" width="66.85546875" style="9" customWidth="1"/>
    <col min="2053" max="2057" width="26" style="9" customWidth="1"/>
    <col min="2058" max="2305" width="11.42578125" style="9"/>
    <col min="2306" max="2306" width="35" style="9" customWidth="1"/>
    <col min="2307" max="2307" width="18.28515625" style="9" customWidth="1"/>
    <col min="2308" max="2308" width="66.85546875" style="9" customWidth="1"/>
    <col min="2309" max="2313" width="26" style="9" customWidth="1"/>
    <col min="2314" max="2561" width="11.42578125" style="9"/>
    <col min="2562" max="2562" width="35" style="9" customWidth="1"/>
    <col min="2563" max="2563" width="18.28515625" style="9" customWidth="1"/>
    <col min="2564" max="2564" width="66.85546875" style="9" customWidth="1"/>
    <col min="2565" max="2569" width="26" style="9" customWidth="1"/>
    <col min="2570" max="2817" width="11.42578125" style="9"/>
    <col min="2818" max="2818" width="35" style="9" customWidth="1"/>
    <col min="2819" max="2819" width="18.28515625" style="9" customWidth="1"/>
    <col min="2820" max="2820" width="66.85546875" style="9" customWidth="1"/>
    <col min="2821" max="2825" width="26" style="9" customWidth="1"/>
    <col min="2826" max="3073" width="11.42578125" style="9"/>
    <col min="3074" max="3074" width="35" style="9" customWidth="1"/>
    <col min="3075" max="3075" width="18.28515625" style="9" customWidth="1"/>
    <col min="3076" max="3076" width="66.85546875" style="9" customWidth="1"/>
    <col min="3077" max="3081" width="26" style="9" customWidth="1"/>
    <col min="3082" max="3329" width="11.42578125" style="9"/>
    <col min="3330" max="3330" width="35" style="9" customWidth="1"/>
    <col min="3331" max="3331" width="18.28515625" style="9" customWidth="1"/>
    <col min="3332" max="3332" width="66.85546875" style="9" customWidth="1"/>
    <col min="3333" max="3337" width="26" style="9" customWidth="1"/>
    <col min="3338" max="3585" width="11.42578125" style="9"/>
    <col min="3586" max="3586" width="35" style="9" customWidth="1"/>
    <col min="3587" max="3587" width="18.28515625" style="9" customWidth="1"/>
    <col min="3588" max="3588" width="66.85546875" style="9" customWidth="1"/>
    <col min="3589" max="3593" width="26" style="9" customWidth="1"/>
    <col min="3594" max="3841" width="11.42578125" style="9"/>
    <col min="3842" max="3842" width="35" style="9" customWidth="1"/>
    <col min="3843" max="3843" width="18.28515625" style="9" customWidth="1"/>
    <col min="3844" max="3844" width="66.85546875" style="9" customWidth="1"/>
    <col min="3845" max="3849" width="26" style="9" customWidth="1"/>
    <col min="3850" max="4097" width="11.42578125" style="9"/>
    <col min="4098" max="4098" width="35" style="9" customWidth="1"/>
    <col min="4099" max="4099" width="18.28515625" style="9" customWidth="1"/>
    <col min="4100" max="4100" width="66.85546875" style="9" customWidth="1"/>
    <col min="4101" max="4105" width="26" style="9" customWidth="1"/>
    <col min="4106" max="4353" width="11.42578125" style="9"/>
    <col min="4354" max="4354" width="35" style="9" customWidth="1"/>
    <col min="4355" max="4355" width="18.28515625" style="9" customWidth="1"/>
    <col min="4356" max="4356" width="66.85546875" style="9" customWidth="1"/>
    <col min="4357" max="4361" width="26" style="9" customWidth="1"/>
    <col min="4362" max="4609" width="11.42578125" style="9"/>
    <col min="4610" max="4610" width="35" style="9" customWidth="1"/>
    <col min="4611" max="4611" width="18.28515625" style="9" customWidth="1"/>
    <col min="4612" max="4612" width="66.85546875" style="9" customWidth="1"/>
    <col min="4613" max="4617" width="26" style="9" customWidth="1"/>
    <col min="4618" max="4865" width="11.42578125" style="9"/>
    <col min="4866" max="4866" width="35" style="9" customWidth="1"/>
    <col min="4867" max="4867" width="18.28515625" style="9" customWidth="1"/>
    <col min="4868" max="4868" width="66.85546875" style="9" customWidth="1"/>
    <col min="4869" max="4873" width="26" style="9" customWidth="1"/>
    <col min="4874" max="5121" width="11.42578125" style="9"/>
    <col min="5122" max="5122" width="35" style="9" customWidth="1"/>
    <col min="5123" max="5123" width="18.28515625" style="9" customWidth="1"/>
    <col min="5124" max="5124" width="66.85546875" style="9" customWidth="1"/>
    <col min="5125" max="5129" width="26" style="9" customWidth="1"/>
    <col min="5130" max="5377" width="11.42578125" style="9"/>
    <col min="5378" max="5378" width="35" style="9" customWidth="1"/>
    <col min="5379" max="5379" width="18.28515625" style="9" customWidth="1"/>
    <col min="5380" max="5380" width="66.85546875" style="9" customWidth="1"/>
    <col min="5381" max="5385" width="26" style="9" customWidth="1"/>
    <col min="5386" max="5633" width="11.42578125" style="9"/>
    <col min="5634" max="5634" width="35" style="9" customWidth="1"/>
    <col min="5635" max="5635" width="18.28515625" style="9" customWidth="1"/>
    <col min="5636" max="5636" width="66.85546875" style="9" customWidth="1"/>
    <col min="5637" max="5641" width="26" style="9" customWidth="1"/>
    <col min="5642" max="5889" width="11.42578125" style="9"/>
    <col min="5890" max="5890" width="35" style="9" customWidth="1"/>
    <col min="5891" max="5891" width="18.28515625" style="9" customWidth="1"/>
    <col min="5892" max="5892" width="66.85546875" style="9" customWidth="1"/>
    <col min="5893" max="5897" width="26" style="9" customWidth="1"/>
    <col min="5898" max="6145" width="11.42578125" style="9"/>
    <col min="6146" max="6146" width="35" style="9" customWidth="1"/>
    <col min="6147" max="6147" width="18.28515625" style="9" customWidth="1"/>
    <col min="6148" max="6148" width="66.85546875" style="9" customWidth="1"/>
    <col min="6149" max="6153" width="26" style="9" customWidth="1"/>
    <col min="6154" max="6401" width="11.42578125" style="9"/>
    <col min="6402" max="6402" width="35" style="9" customWidth="1"/>
    <col min="6403" max="6403" width="18.28515625" style="9" customWidth="1"/>
    <col min="6404" max="6404" width="66.85546875" style="9" customWidth="1"/>
    <col min="6405" max="6409" width="26" style="9" customWidth="1"/>
    <col min="6410" max="6657" width="11.42578125" style="9"/>
    <col min="6658" max="6658" width="35" style="9" customWidth="1"/>
    <col min="6659" max="6659" width="18.28515625" style="9" customWidth="1"/>
    <col min="6660" max="6660" width="66.85546875" style="9" customWidth="1"/>
    <col min="6661" max="6665" width="26" style="9" customWidth="1"/>
    <col min="6666" max="6913" width="11.42578125" style="9"/>
    <col min="6914" max="6914" width="35" style="9" customWidth="1"/>
    <col min="6915" max="6915" width="18.28515625" style="9" customWidth="1"/>
    <col min="6916" max="6916" width="66.85546875" style="9" customWidth="1"/>
    <col min="6917" max="6921" width="26" style="9" customWidth="1"/>
    <col min="6922" max="7169" width="11.42578125" style="9"/>
    <col min="7170" max="7170" width="35" style="9" customWidth="1"/>
    <col min="7171" max="7171" width="18.28515625" style="9" customWidth="1"/>
    <col min="7172" max="7172" width="66.85546875" style="9" customWidth="1"/>
    <col min="7173" max="7177" width="26" style="9" customWidth="1"/>
    <col min="7178" max="7425" width="11.42578125" style="9"/>
    <col min="7426" max="7426" width="35" style="9" customWidth="1"/>
    <col min="7427" max="7427" width="18.28515625" style="9" customWidth="1"/>
    <col min="7428" max="7428" width="66.85546875" style="9" customWidth="1"/>
    <col min="7429" max="7433" width="26" style="9" customWidth="1"/>
    <col min="7434" max="7681" width="11.42578125" style="9"/>
    <col min="7682" max="7682" width="35" style="9" customWidth="1"/>
    <col min="7683" max="7683" width="18.28515625" style="9" customWidth="1"/>
    <col min="7684" max="7684" width="66.85546875" style="9" customWidth="1"/>
    <col min="7685" max="7689" width="26" style="9" customWidth="1"/>
    <col min="7690" max="7937" width="11.42578125" style="9"/>
    <col min="7938" max="7938" width="35" style="9" customWidth="1"/>
    <col min="7939" max="7939" width="18.28515625" style="9" customWidth="1"/>
    <col min="7940" max="7940" width="66.85546875" style="9" customWidth="1"/>
    <col min="7941" max="7945" width="26" style="9" customWidth="1"/>
    <col min="7946" max="8193" width="11.42578125" style="9"/>
    <col min="8194" max="8194" width="35" style="9" customWidth="1"/>
    <col min="8195" max="8195" width="18.28515625" style="9" customWidth="1"/>
    <col min="8196" max="8196" width="66.85546875" style="9" customWidth="1"/>
    <col min="8197" max="8201" width="26" style="9" customWidth="1"/>
    <col min="8202" max="8449" width="11.42578125" style="9"/>
    <col min="8450" max="8450" width="35" style="9" customWidth="1"/>
    <col min="8451" max="8451" width="18.28515625" style="9" customWidth="1"/>
    <col min="8452" max="8452" width="66.85546875" style="9" customWidth="1"/>
    <col min="8453" max="8457" width="26" style="9" customWidth="1"/>
    <col min="8458" max="8705" width="11.42578125" style="9"/>
    <col min="8706" max="8706" width="35" style="9" customWidth="1"/>
    <col min="8707" max="8707" width="18.28515625" style="9" customWidth="1"/>
    <col min="8708" max="8708" width="66.85546875" style="9" customWidth="1"/>
    <col min="8709" max="8713" width="26" style="9" customWidth="1"/>
    <col min="8714" max="8961" width="11.42578125" style="9"/>
    <col min="8962" max="8962" width="35" style="9" customWidth="1"/>
    <col min="8963" max="8963" width="18.28515625" style="9" customWidth="1"/>
    <col min="8964" max="8964" width="66.85546875" style="9" customWidth="1"/>
    <col min="8965" max="8969" width="26" style="9" customWidth="1"/>
    <col min="8970" max="9217" width="11.42578125" style="9"/>
    <col min="9218" max="9218" width="35" style="9" customWidth="1"/>
    <col min="9219" max="9219" width="18.28515625" style="9" customWidth="1"/>
    <col min="9220" max="9220" width="66.85546875" style="9" customWidth="1"/>
    <col min="9221" max="9225" width="26" style="9" customWidth="1"/>
    <col min="9226" max="9473" width="11.42578125" style="9"/>
    <col min="9474" max="9474" width="35" style="9" customWidth="1"/>
    <col min="9475" max="9475" width="18.28515625" style="9" customWidth="1"/>
    <col min="9476" max="9476" width="66.85546875" style="9" customWidth="1"/>
    <col min="9477" max="9481" width="26" style="9" customWidth="1"/>
    <col min="9482" max="9729" width="11.42578125" style="9"/>
    <col min="9730" max="9730" width="35" style="9" customWidth="1"/>
    <col min="9731" max="9731" width="18.28515625" style="9" customWidth="1"/>
    <col min="9732" max="9732" width="66.85546875" style="9" customWidth="1"/>
    <col min="9733" max="9737" width="26" style="9" customWidth="1"/>
    <col min="9738" max="9985" width="11.42578125" style="9"/>
    <col min="9986" max="9986" width="35" style="9" customWidth="1"/>
    <col min="9987" max="9987" width="18.28515625" style="9" customWidth="1"/>
    <col min="9988" max="9988" width="66.85546875" style="9" customWidth="1"/>
    <col min="9989" max="9993" width="26" style="9" customWidth="1"/>
    <col min="9994" max="10241" width="11.42578125" style="9"/>
    <col min="10242" max="10242" width="35" style="9" customWidth="1"/>
    <col min="10243" max="10243" width="18.28515625" style="9" customWidth="1"/>
    <col min="10244" max="10244" width="66.85546875" style="9" customWidth="1"/>
    <col min="10245" max="10249" width="26" style="9" customWidth="1"/>
    <col min="10250" max="10497" width="11.42578125" style="9"/>
    <col min="10498" max="10498" width="35" style="9" customWidth="1"/>
    <col min="10499" max="10499" width="18.28515625" style="9" customWidth="1"/>
    <col min="10500" max="10500" width="66.85546875" style="9" customWidth="1"/>
    <col min="10501" max="10505" width="26" style="9" customWidth="1"/>
    <col min="10506" max="10753" width="11.42578125" style="9"/>
    <col min="10754" max="10754" width="35" style="9" customWidth="1"/>
    <col min="10755" max="10755" width="18.28515625" style="9" customWidth="1"/>
    <col min="10756" max="10756" width="66.85546875" style="9" customWidth="1"/>
    <col min="10757" max="10761" width="26" style="9" customWidth="1"/>
    <col min="10762" max="11009" width="11.42578125" style="9"/>
    <col min="11010" max="11010" width="35" style="9" customWidth="1"/>
    <col min="11011" max="11011" width="18.28515625" style="9" customWidth="1"/>
    <col min="11012" max="11012" width="66.85546875" style="9" customWidth="1"/>
    <col min="11013" max="11017" width="26" style="9" customWidth="1"/>
    <col min="11018" max="11265" width="11.42578125" style="9"/>
    <col min="11266" max="11266" width="35" style="9" customWidth="1"/>
    <col min="11267" max="11267" width="18.28515625" style="9" customWidth="1"/>
    <col min="11268" max="11268" width="66.85546875" style="9" customWidth="1"/>
    <col min="11269" max="11273" width="26" style="9" customWidth="1"/>
    <col min="11274" max="11521" width="11.42578125" style="9"/>
    <col min="11522" max="11522" width="35" style="9" customWidth="1"/>
    <col min="11523" max="11523" width="18.28515625" style="9" customWidth="1"/>
    <col min="11524" max="11524" width="66.85546875" style="9" customWidth="1"/>
    <col min="11525" max="11529" width="26" style="9" customWidth="1"/>
    <col min="11530" max="11777" width="11.42578125" style="9"/>
    <col min="11778" max="11778" width="35" style="9" customWidth="1"/>
    <col min="11779" max="11779" width="18.28515625" style="9" customWidth="1"/>
    <col min="11780" max="11780" width="66.85546875" style="9" customWidth="1"/>
    <col min="11781" max="11785" width="26" style="9" customWidth="1"/>
    <col min="11786" max="12033" width="11.42578125" style="9"/>
    <col min="12034" max="12034" width="35" style="9" customWidth="1"/>
    <col min="12035" max="12035" width="18.28515625" style="9" customWidth="1"/>
    <col min="12036" max="12036" width="66.85546875" style="9" customWidth="1"/>
    <col min="12037" max="12041" width="26" style="9" customWidth="1"/>
    <col min="12042" max="12289" width="11.42578125" style="9"/>
    <col min="12290" max="12290" width="35" style="9" customWidth="1"/>
    <col min="12291" max="12291" width="18.28515625" style="9" customWidth="1"/>
    <col min="12292" max="12292" width="66.85546875" style="9" customWidth="1"/>
    <col min="12293" max="12297" width="26" style="9" customWidth="1"/>
    <col min="12298" max="12545" width="11.42578125" style="9"/>
    <col min="12546" max="12546" width="35" style="9" customWidth="1"/>
    <col min="12547" max="12547" width="18.28515625" style="9" customWidth="1"/>
    <col min="12548" max="12548" width="66.85546875" style="9" customWidth="1"/>
    <col min="12549" max="12553" width="26" style="9" customWidth="1"/>
    <col min="12554" max="12801" width="11.42578125" style="9"/>
    <col min="12802" max="12802" width="35" style="9" customWidth="1"/>
    <col min="12803" max="12803" width="18.28515625" style="9" customWidth="1"/>
    <col min="12804" max="12804" width="66.85546875" style="9" customWidth="1"/>
    <col min="12805" max="12809" width="26" style="9" customWidth="1"/>
    <col min="12810" max="13057" width="11.42578125" style="9"/>
    <col min="13058" max="13058" width="35" style="9" customWidth="1"/>
    <col min="13059" max="13059" width="18.28515625" style="9" customWidth="1"/>
    <col min="13060" max="13060" width="66.85546875" style="9" customWidth="1"/>
    <col min="13061" max="13065" width="26" style="9" customWidth="1"/>
    <col min="13066" max="13313" width="11.42578125" style="9"/>
    <col min="13314" max="13314" width="35" style="9" customWidth="1"/>
    <col min="13315" max="13315" width="18.28515625" style="9" customWidth="1"/>
    <col min="13316" max="13316" width="66.85546875" style="9" customWidth="1"/>
    <col min="13317" max="13321" width="26" style="9" customWidth="1"/>
    <col min="13322" max="13569" width="11.42578125" style="9"/>
    <col min="13570" max="13570" width="35" style="9" customWidth="1"/>
    <col min="13571" max="13571" width="18.28515625" style="9" customWidth="1"/>
    <col min="13572" max="13572" width="66.85546875" style="9" customWidth="1"/>
    <col min="13573" max="13577" width="26" style="9" customWidth="1"/>
    <col min="13578" max="13825" width="11.42578125" style="9"/>
    <col min="13826" max="13826" width="35" style="9" customWidth="1"/>
    <col min="13827" max="13827" width="18.28515625" style="9" customWidth="1"/>
    <col min="13828" max="13828" width="66.85546875" style="9" customWidth="1"/>
    <col min="13829" max="13833" width="26" style="9" customWidth="1"/>
    <col min="13834" max="14081" width="11.42578125" style="9"/>
    <col min="14082" max="14082" width="35" style="9" customWidth="1"/>
    <col min="14083" max="14083" width="18.28515625" style="9" customWidth="1"/>
    <col min="14084" max="14084" width="66.85546875" style="9" customWidth="1"/>
    <col min="14085" max="14089" width="26" style="9" customWidth="1"/>
    <col min="14090" max="14337" width="11.42578125" style="9"/>
    <col min="14338" max="14338" width="35" style="9" customWidth="1"/>
    <col min="14339" max="14339" width="18.28515625" style="9" customWidth="1"/>
    <col min="14340" max="14340" width="66.85546875" style="9" customWidth="1"/>
    <col min="14341" max="14345" width="26" style="9" customWidth="1"/>
    <col min="14346" max="14593" width="11.42578125" style="9"/>
    <col min="14594" max="14594" width="35" style="9" customWidth="1"/>
    <col min="14595" max="14595" width="18.28515625" style="9" customWidth="1"/>
    <col min="14596" max="14596" width="66.85546875" style="9" customWidth="1"/>
    <col min="14597" max="14601" width="26" style="9" customWidth="1"/>
    <col min="14602" max="14849" width="11.42578125" style="9"/>
    <col min="14850" max="14850" width="35" style="9" customWidth="1"/>
    <col min="14851" max="14851" width="18.28515625" style="9" customWidth="1"/>
    <col min="14852" max="14852" width="66.85546875" style="9" customWidth="1"/>
    <col min="14853" max="14857" width="26" style="9" customWidth="1"/>
    <col min="14858" max="15105" width="11.42578125" style="9"/>
    <col min="15106" max="15106" width="35" style="9" customWidth="1"/>
    <col min="15107" max="15107" width="18.28515625" style="9" customWidth="1"/>
    <col min="15108" max="15108" width="66.85546875" style="9" customWidth="1"/>
    <col min="15109" max="15113" width="26" style="9" customWidth="1"/>
    <col min="15114" max="15361" width="11.42578125" style="9"/>
    <col min="15362" max="15362" width="35" style="9" customWidth="1"/>
    <col min="15363" max="15363" width="18.28515625" style="9" customWidth="1"/>
    <col min="15364" max="15364" width="66.85546875" style="9" customWidth="1"/>
    <col min="15365" max="15369" width="26" style="9" customWidth="1"/>
    <col min="15370" max="15617" width="11.42578125" style="9"/>
    <col min="15618" max="15618" width="35" style="9" customWidth="1"/>
    <col min="15619" max="15619" width="18.28515625" style="9" customWidth="1"/>
    <col min="15620" max="15620" width="66.85546875" style="9" customWidth="1"/>
    <col min="15621" max="15625" width="26" style="9" customWidth="1"/>
    <col min="15626" max="15873" width="11.42578125" style="9"/>
    <col min="15874" max="15874" width="35" style="9" customWidth="1"/>
    <col min="15875" max="15875" width="18.28515625" style="9" customWidth="1"/>
    <col min="15876" max="15876" width="66.85546875" style="9" customWidth="1"/>
    <col min="15877" max="15881" width="26" style="9" customWidth="1"/>
    <col min="15882" max="16129" width="11.42578125" style="9"/>
    <col min="16130" max="16130" width="35" style="9" customWidth="1"/>
    <col min="16131" max="16131" width="18.28515625" style="9" customWidth="1"/>
    <col min="16132" max="16132" width="66.85546875" style="9" customWidth="1"/>
    <col min="16133" max="16137" width="26" style="9" customWidth="1"/>
    <col min="16138" max="16384" width="11.42578125" style="9"/>
  </cols>
  <sheetData>
    <row r="1" spans="2:10" ht="16.5" customHeight="1" thickBot="1" x14ac:dyDescent="0.3"/>
    <row r="2" spans="2:10" s="13" customFormat="1" ht="33" customHeight="1" thickBot="1" x14ac:dyDescent="0.25">
      <c r="B2" s="101" t="s">
        <v>21</v>
      </c>
      <c r="C2" s="102"/>
      <c r="D2" s="102"/>
      <c r="E2" s="102"/>
      <c r="F2" s="102"/>
      <c r="G2" s="102"/>
      <c r="H2" s="102"/>
      <c r="I2" s="103"/>
    </row>
    <row r="3" spans="2:10" ht="4.5" customHeight="1" thickBot="1" x14ac:dyDescent="0.35">
      <c r="B3" s="14"/>
      <c r="C3" s="14"/>
      <c r="D3" s="14"/>
      <c r="E3" s="14"/>
      <c r="F3" s="14"/>
      <c r="G3" s="15"/>
      <c r="H3" s="15"/>
      <c r="I3" s="14"/>
    </row>
    <row r="4" spans="2:10" ht="34.5" customHeight="1" thickBot="1" x14ac:dyDescent="0.35">
      <c r="B4" s="104" t="s">
        <v>26</v>
      </c>
      <c r="C4" s="105"/>
      <c r="D4" s="30" t="s">
        <v>60</v>
      </c>
      <c r="E4" s="14"/>
      <c r="F4" s="14"/>
      <c r="G4" s="15"/>
      <c r="H4" s="15"/>
      <c r="I4" s="14"/>
    </row>
    <row r="5" spans="2:10" ht="4.5" customHeight="1" thickBot="1" x14ac:dyDescent="0.35">
      <c r="B5" s="14"/>
      <c r="C5" s="14"/>
      <c r="D5" s="14"/>
      <c r="E5" s="14"/>
      <c r="F5" s="14"/>
      <c r="G5" s="15"/>
      <c r="H5" s="15"/>
      <c r="I5" s="14"/>
    </row>
    <row r="6" spans="2:10" s="10" customFormat="1" ht="36" customHeight="1" thickBot="1" x14ac:dyDescent="0.3">
      <c r="B6" s="106" t="s">
        <v>22</v>
      </c>
      <c r="C6" s="107"/>
      <c r="D6" s="111" t="s">
        <v>0</v>
      </c>
      <c r="E6" s="113" t="s">
        <v>1</v>
      </c>
      <c r="F6" s="114"/>
      <c r="G6" s="114"/>
      <c r="H6" s="114"/>
      <c r="I6" s="115"/>
    </row>
    <row r="7" spans="2:10" s="10" customFormat="1" ht="33" customHeight="1" x14ac:dyDescent="0.25">
      <c r="B7" s="108"/>
      <c r="C7" s="109"/>
      <c r="D7" s="108"/>
      <c r="E7" s="116" t="s">
        <v>23</v>
      </c>
      <c r="F7" s="117"/>
      <c r="G7" s="118" t="s">
        <v>24</v>
      </c>
      <c r="H7" s="116" t="s">
        <v>25</v>
      </c>
      <c r="I7" s="117"/>
    </row>
    <row r="8" spans="2:10" s="10" customFormat="1" ht="43.5" customHeight="1" thickBot="1" x14ac:dyDescent="0.3">
      <c r="B8" s="110"/>
      <c r="C8" s="109"/>
      <c r="D8" s="112"/>
      <c r="E8" s="78" t="s">
        <v>10</v>
      </c>
      <c r="F8" s="79" t="s">
        <v>9</v>
      </c>
      <c r="G8" s="119"/>
      <c r="H8" s="80" t="s">
        <v>10</v>
      </c>
      <c r="I8" s="81" t="s">
        <v>9</v>
      </c>
    </row>
    <row r="9" spans="2:10" ht="48" customHeight="1" x14ac:dyDescent="0.2">
      <c r="B9" s="95" t="s">
        <v>2</v>
      </c>
      <c r="C9" s="96"/>
      <c r="D9" s="72" t="s">
        <v>3</v>
      </c>
      <c r="E9" s="73">
        <v>787300</v>
      </c>
      <c r="F9" s="74">
        <v>650661.16</v>
      </c>
      <c r="G9" s="75">
        <v>655821</v>
      </c>
      <c r="H9" s="76">
        <v>669205</v>
      </c>
      <c r="I9" s="77">
        <v>553061.98</v>
      </c>
      <c r="J9" s="16"/>
    </row>
    <row r="10" spans="2:10" ht="48" customHeight="1" x14ac:dyDescent="0.2">
      <c r="B10" s="97"/>
      <c r="C10" s="98"/>
      <c r="D10" s="22" t="s">
        <v>4</v>
      </c>
      <c r="E10" s="40">
        <v>837900</v>
      </c>
      <c r="F10" s="35">
        <v>692479.34</v>
      </c>
      <c r="G10" s="37">
        <v>697971</v>
      </c>
      <c r="H10" s="54">
        <v>712215</v>
      </c>
      <c r="I10" s="31">
        <v>588607.43999999994</v>
      </c>
      <c r="J10" s="16"/>
    </row>
    <row r="11" spans="2:10" ht="48" customHeight="1" x14ac:dyDescent="0.2">
      <c r="B11" s="97"/>
      <c r="C11" s="98"/>
      <c r="D11" s="23" t="s">
        <v>5</v>
      </c>
      <c r="E11" s="42">
        <v>918700</v>
      </c>
      <c r="F11" s="36">
        <v>759256.2</v>
      </c>
      <c r="G11" s="60">
        <v>765277</v>
      </c>
      <c r="H11" s="59">
        <v>780895</v>
      </c>
      <c r="I11" s="32">
        <v>645367.77</v>
      </c>
      <c r="J11" s="16"/>
    </row>
    <row r="12" spans="2:10" ht="48" customHeight="1" x14ac:dyDescent="0.2">
      <c r="B12" s="97"/>
      <c r="C12" s="98"/>
      <c r="D12" s="22" t="s">
        <v>27</v>
      </c>
      <c r="E12" s="40">
        <v>953400</v>
      </c>
      <c r="F12" s="35">
        <v>787933.88</v>
      </c>
      <c r="G12" s="37">
        <v>794182</v>
      </c>
      <c r="H12" s="54">
        <v>810390</v>
      </c>
      <c r="I12" s="31">
        <v>669743.80000000005</v>
      </c>
      <c r="J12" s="16"/>
    </row>
    <row r="13" spans="2:10" ht="48" customHeight="1" x14ac:dyDescent="0.2">
      <c r="B13" s="97"/>
      <c r="C13" s="98"/>
      <c r="D13" s="23" t="s">
        <v>54</v>
      </c>
      <c r="E13" s="42">
        <v>1124700</v>
      </c>
      <c r="F13" s="36">
        <v>929504.13</v>
      </c>
      <c r="G13" s="60">
        <v>936875</v>
      </c>
      <c r="H13" s="59">
        <v>955995</v>
      </c>
      <c r="I13" s="32">
        <v>790078.51</v>
      </c>
      <c r="J13" s="16"/>
    </row>
    <row r="14" spans="2:10" ht="48" customHeight="1" thickBot="1" x14ac:dyDescent="0.25">
      <c r="B14" s="99"/>
      <c r="C14" s="100"/>
      <c r="D14" s="61" t="s">
        <v>48</v>
      </c>
      <c r="E14" s="44">
        <v>1039500</v>
      </c>
      <c r="F14" s="39">
        <v>859090.91</v>
      </c>
      <c r="G14" s="38">
        <v>865903</v>
      </c>
      <c r="H14" s="55">
        <v>883575</v>
      </c>
      <c r="I14" s="33">
        <v>730227.27</v>
      </c>
      <c r="J14" s="16"/>
    </row>
    <row r="15" spans="2:10" ht="4.5" customHeight="1" thickBot="1" x14ac:dyDescent="0.35">
      <c r="B15" s="14"/>
      <c r="C15" s="14"/>
      <c r="D15" s="24"/>
      <c r="E15" s="46"/>
      <c r="F15" s="34"/>
      <c r="G15" s="47"/>
      <c r="H15" s="47"/>
      <c r="I15" s="48"/>
    </row>
    <row r="16" spans="2:10" ht="48" customHeight="1" thickBot="1" x14ac:dyDescent="0.25">
      <c r="B16" s="91" t="s">
        <v>6</v>
      </c>
      <c r="C16" s="83" t="s">
        <v>7</v>
      </c>
      <c r="D16" s="25" t="s">
        <v>40</v>
      </c>
      <c r="E16" s="49">
        <v>518100</v>
      </c>
      <c r="F16" s="58">
        <v>428181.82</v>
      </c>
      <c r="G16" s="58">
        <v>431577</v>
      </c>
      <c r="H16" s="58">
        <v>440385</v>
      </c>
      <c r="I16" s="50">
        <v>363954.55</v>
      </c>
      <c r="J16" s="16"/>
    </row>
    <row r="17" spans="2:10" ht="48" customHeight="1" x14ac:dyDescent="0.2">
      <c r="B17" s="89"/>
      <c r="C17" s="84"/>
      <c r="D17" s="26" t="s">
        <v>41</v>
      </c>
      <c r="E17" s="40">
        <v>587400</v>
      </c>
      <c r="F17" s="35">
        <v>485454.55</v>
      </c>
      <c r="G17" s="37">
        <v>489304</v>
      </c>
      <c r="H17" s="37">
        <v>499290</v>
      </c>
      <c r="I17" s="31">
        <v>412636.36</v>
      </c>
      <c r="J17" s="16"/>
    </row>
    <row r="18" spans="2:10" ht="48" customHeight="1" thickBot="1" x14ac:dyDescent="0.25">
      <c r="B18" s="89"/>
      <c r="C18" s="84"/>
      <c r="D18" s="27" t="s">
        <v>42</v>
      </c>
      <c r="E18" s="42">
        <v>615200</v>
      </c>
      <c r="F18" s="36">
        <v>508429.75</v>
      </c>
      <c r="G18" s="60">
        <v>512462</v>
      </c>
      <c r="H18" s="60">
        <v>522920</v>
      </c>
      <c r="I18" s="32">
        <v>432165.29</v>
      </c>
      <c r="J18" s="16"/>
    </row>
    <row r="19" spans="2:10" ht="48" customHeight="1" x14ac:dyDescent="0.2">
      <c r="B19" s="89"/>
      <c r="C19" s="92" t="s">
        <v>8</v>
      </c>
      <c r="D19" s="72" t="s">
        <v>40</v>
      </c>
      <c r="E19" s="73">
        <v>537000</v>
      </c>
      <c r="F19" s="74">
        <v>443801.65</v>
      </c>
      <c r="G19" s="75">
        <v>447321</v>
      </c>
      <c r="H19" s="76">
        <v>456450</v>
      </c>
      <c r="I19" s="77">
        <v>377231.4</v>
      </c>
      <c r="J19" s="16"/>
    </row>
    <row r="20" spans="2:10" ht="48" customHeight="1" x14ac:dyDescent="0.2">
      <c r="B20" s="89"/>
      <c r="C20" s="93"/>
      <c r="D20" s="26" t="s">
        <v>41</v>
      </c>
      <c r="E20" s="40">
        <v>604200</v>
      </c>
      <c r="F20" s="37">
        <v>499338.84</v>
      </c>
      <c r="G20" s="37">
        <v>503299</v>
      </c>
      <c r="H20" s="37">
        <v>513570</v>
      </c>
      <c r="I20" s="31">
        <v>424438.02</v>
      </c>
      <c r="J20" s="16"/>
    </row>
    <row r="21" spans="2:10" ht="48" customHeight="1" thickBot="1" x14ac:dyDescent="0.25">
      <c r="B21" s="90"/>
      <c r="C21" s="94"/>
      <c r="D21" s="28" t="s">
        <v>42</v>
      </c>
      <c r="E21" s="44">
        <v>632000</v>
      </c>
      <c r="F21" s="38">
        <v>522314.05</v>
      </c>
      <c r="G21" s="38">
        <v>526456</v>
      </c>
      <c r="H21" s="38">
        <v>537200</v>
      </c>
      <c r="I21" s="33">
        <v>443966.94</v>
      </c>
      <c r="J21" s="16"/>
    </row>
    <row r="22" spans="2:10" ht="4.5" customHeight="1" thickBot="1" x14ac:dyDescent="0.35">
      <c r="B22" s="14"/>
      <c r="C22" s="14"/>
      <c r="D22" s="14"/>
      <c r="E22" s="46"/>
      <c r="F22" s="34"/>
      <c r="G22" s="47"/>
      <c r="H22" s="47"/>
      <c r="I22" s="48"/>
    </row>
    <row r="23" spans="2:10" ht="48" customHeight="1" thickBot="1" x14ac:dyDescent="0.25">
      <c r="B23" s="89" t="s">
        <v>29</v>
      </c>
      <c r="C23" s="83" t="s">
        <v>45</v>
      </c>
      <c r="D23" s="25" t="s">
        <v>30</v>
      </c>
      <c r="E23" s="49">
        <v>1051300</v>
      </c>
      <c r="F23" s="58">
        <v>951402.71</v>
      </c>
      <c r="G23" s="58">
        <v>865430</v>
      </c>
      <c r="H23" s="53">
        <v>883092</v>
      </c>
      <c r="I23" s="50">
        <v>799178.28</v>
      </c>
      <c r="J23" s="16"/>
    </row>
    <row r="24" spans="2:10" ht="48" customHeight="1" x14ac:dyDescent="0.2">
      <c r="B24" s="89"/>
      <c r="C24" s="84"/>
      <c r="D24" s="26" t="s">
        <v>31</v>
      </c>
      <c r="E24" s="41">
        <v>1206300</v>
      </c>
      <c r="F24" s="37">
        <v>1091674.21</v>
      </c>
      <c r="G24" s="37">
        <v>993026</v>
      </c>
      <c r="H24" s="54">
        <v>1013292</v>
      </c>
      <c r="I24" s="31">
        <v>917006.33</v>
      </c>
      <c r="J24" s="16"/>
    </row>
    <row r="25" spans="2:10" ht="48" customHeight="1" thickBot="1" x14ac:dyDescent="0.25">
      <c r="B25" s="89"/>
      <c r="C25" s="85"/>
      <c r="D25" s="27" t="s">
        <v>32</v>
      </c>
      <c r="E25" s="43">
        <v>1336200</v>
      </c>
      <c r="F25" s="60">
        <v>1209230.77</v>
      </c>
      <c r="G25" s="60">
        <v>1099960</v>
      </c>
      <c r="H25" s="59">
        <v>1122408</v>
      </c>
      <c r="I25" s="32">
        <v>1015753.85</v>
      </c>
      <c r="J25" s="16"/>
    </row>
    <row r="26" spans="2:10" ht="48" customHeight="1" thickBot="1" x14ac:dyDescent="0.25">
      <c r="B26" s="89"/>
      <c r="C26" s="84" t="s">
        <v>39</v>
      </c>
      <c r="D26" s="25" t="s">
        <v>33</v>
      </c>
      <c r="E26" s="49">
        <v>1237400</v>
      </c>
      <c r="F26" s="58">
        <v>1119819</v>
      </c>
      <c r="G26" s="58">
        <v>1018628</v>
      </c>
      <c r="H26" s="53">
        <v>1039416</v>
      </c>
      <c r="I26" s="50">
        <v>940647.96</v>
      </c>
      <c r="J26" s="16"/>
    </row>
    <row r="27" spans="2:10" ht="48" customHeight="1" x14ac:dyDescent="0.2">
      <c r="B27" s="89"/>
      <c r="C27" s="84"/>
      <c r="D27" s="26" t="s">
        <v>34</v>
      </c>
      <c r="E27" s="41">
        <v>1405100</v>
      </c>
      <c r="F27" s="37">
        <v>1271583.71</v>
      </c>
      <c r="G27" s="37">
        <v>1156678</v>
      </c>
      <c r="H27" s="56">
        <v>1180284</v>
      </c>
      <c r="I27" s="51">
        <v>1068130.32</v>
      </c>
      <c r="J27" s="16"/>
    </row>
    <row r="28" spans="2:10" ht="48" customHeight="1" x14ac:dyDescent="0.2">
      <c r="B28" s="89"/>
      <c r="C28" s="84"/>
      <c r="D28" s="26" t="s">
        <v>35</v>
      </c>
      <c r="E28" s="41">
        <v>1513000</v>
      </c>
      <c r="F28" s="37">
        <v>1369230.77</v>
      </c>
      <c r="G28" s="37">
        <v>1245502</v>
      </c>
      <c r="H28" s="56">
        <v>1270920</v>
      </c>
      <c r="I28" s="51">
        <v>1150153.8500000001</v>
      </c>
      <c r="J28" s="16"/>
    </row>
    <row r="29" spans="2:10" ht="48" customHeight="1" x14ac:dyDescent="0.2">
      <c r="B29" s="89"/>
      <c r="C29" s="84"/>
      <c r="D29" s="26" t="s">
        <v>36</v>
      </c>
      <c r="E29" s="41">
        <v>1604900</v>
      </c>
      <c r="F29" s="37">
        <v>1452398.19</v>
      </c>
      <c r="G29" s="37">
        <v>1321154</v>
      </c>
      <c r="H29" s="56">
        <v>1348116</v>
      </c>
      <c r="I29" s="51">
        <v>1220014.48</v>
      </c>
      <c r="J29" s="16"/>
    </row>
    <row r="30" spans="2:10" ht="48" customHeight="1" x14ac:dyDescent="0.2">
      <c r="B30" s="89"/>
      <c r="C30" s="84"/>
      <c r="D30" s="26" t="s">
        <v>37</v>
      </c>
      <c r="E30" s="41">
        <v>1694300</v>
      </c>
      <c r="F30" s="37">
        <v>1533303.17</v>
      </c>
      <c r="G30" s="37">
        <v>1394748</v>
      </c>
      <c r="H30" s="56">
        <v>1423212</v>
      </c>
      <c r="I30" s="51">
        <v>1287974.6599999999</v>
      </c>
      <c r="J30" s="16"/>
    </row>
    <row r="31" spans="2:10" ht="48" customHeight="1" thickBot="1" x14ac:dyDescent="0.25">
      <c r="B31" s="90"/>
      <c r="C31" s="85"/>
      <c r="D31" s="28" t="s">
        <v>38</v>
      </c>
      <c r="E31" s="45">
        <v>1786200</v>
      </c>
      <c r="F31" s="38">
        <v>1616470.59</v>
      </c>
      <c r="G31" s="38">
        <v>1470400</v>
      </c>
      <c r="H31" s="57">
        <v>1500408</v>
      </c>
      <c r="I31" s="52">
        <v>1357835.29</v>
      </c>
      <c r="J31" s="16"/>
    </row>
    <row r="32" spans="2:10" ht="4.5" customHeight="1" thickBot="1" x14ac:dyDescent="0.35">
      <c r="B32" s="14"/>
      <c r="C32" s="14"/>
      <c r="D32" s="14"/>
      <c r="E32" s="46"/>
      <c r="F32" s="34"/>
      <c r="G32" s="47"/>
      <c r="H32" s="47"/>
      <c r="I32" s="48"/>
    </row>
    <row r="33" spans="2:9" ht="48" customHeight="1" thickBot="1" x14ac:dyDescent="0.25">
      <c r="B33" s="86" t="s">
        <v>49</v>
      </c>
      <c r="C33" s="83" t="s">
        <v>7</v>
      </c>
      <c r="D33" s="25" t="s">
        <v>50</v>
      </c>
      <c r="E33" s="49">
        <v>651100</v>
      </c>
      <c r="F33" s="58">
        <v>538099.17000000004</v>
      </c>
      <c r="G33" s="58">
        <v>542366</v>
      </c>
      <c r="H33" s="53">
        <v>553435</v>
      </c>
      <c r="I33" s="50">
        <v>457384.3</v>
      </c>
    </row>
    <row r="34" spans="2:9" ht="48" customHeight="1" x14ac:dyDescent="0.2">
      <c r="B34" s="87"/>
      <c r="C34" s="84"/>
      <c r="D34" s="26" t="s">
        <v>51</v>
      </c>
      <c r="E34" s="41">
        <v>709000</v>
      </c>
      <c r="F34" s="37">
        <v>585950.41</v>
      </c>
      <c r="G34" s="37">
        <v>590597</v>
      </c>
      <c r="H34" s="56">
        <v>602650</v>
      </c>
      <c r="I34" s="51">
        <v>498057.85</v>
      </c>
    </row>
    <row r="35" spans="2:9" ht="48" customHeight="1" x14ac:dyDescent="0.2">
      <c r="B35" s="87"/>
      <c r="C35" s="84"/>
      <c r="D35" s="26" t="s">
        <v>59</v>
      </c>
      <c r="E35" s="41">
        <v>812000</v>
      </c>
      <c r="F35" s="37">
        <v>671074.38</v>
      </c>
      <c r="G35" s="37">
        <v>676396</v>
      </c>
      <c r="H35" s="56">
        <v>690200</v>
      </c>
      <c r="I35" s="51">
        <v>570413.22</v>
      </c>
    </row>
    <row r="36" spans="2:9" ht="48" customHeight="1" x14ac:dyDescent="0.2">
      <c r="B36" s="87"/>
      <c r="C36" s="84"/>
      <c r="D36" s="26" t="s">
        <v>52</v>
      </c>
      <c r="E36" s="41">
        <v>835600</v>
      </c>
      <c r="F36" s="37">
        <v>690578.51</v>
      </c>
      <c r="G36" s="37">
        <v>696055</v>
      </c>
      <c r="H36" s="56">
        <v>710260</v>
      </c>
      <c r="I36" s="51">
        <v>586991.74</v>
      </c>
    </row>
    <row r="37" spans="2:9" ht="48" customHeight="1" thickBot="1" x14ac:dyDescent="0.25">
      <c r="B37" s="87"/>
      <c r="C37" s="85"/>
      <c r="D37" s="28" t="s">
        <v>53</v>
      </c>
      <c r="E37" s="45">
        <v>892900</v>
      </c>
      <c r="F37" s="38">
        <v>737933.88</v>
      </c>
      <c r="G37" s="38">
        <v>743786</v>
      </c>
      <c r="H37" s="57">
        <v>758965</v>
      </c>
      <c r="I37" s="52">
        <v>627243.80000000005</v>
      </c>
    </row>
    <row r="38" spans="2:9" ht="48" customHeight="1" x14ac:dyDescent="0.2">
      <c r="B38" s="87"/>
      <c r="C38" s="84" t="s">
        <v>8</v>
      </c>
      <c r="D38" s="62" t="s">
        <v>50</v>
      </c>
      <c r="E38" s="63">
        <v>674800</v>
      </c>
      <c r="F38" s="64">
        <v>557685.94999999995</v>
      </c>
      <c r="G38" s="64">
        <v>562108</v>
      </c>
      <c r="H38" s="65">
        <v>573580</v>
      </c>
      <c r="I38" s="66">
        <v>474033.06</v>
      </c>
    </row>
    <row r="39" spans="2:9" ht="48" customHeight="1" x14ac:dyDescent="0.2">
      <c r="B39" s="87"/>
      <c r="C39" s="84"/>
      <c r="D39" s="26" t="s">
        <v>51</v>
      </c>
      <c r="E39" s="41">
        <v>730800</v>
      </c>
      <c r="F39" s="37">
        <v>603966.93999999994</v>
      </c>
      <c r="G39" s="37">
        <v>608756</v>
      </c>
      <c r="H39" s="56">
        <v>621180</v>
      </c>
      <c r="I39" s="51">
        <v>513371.9</v>
      </c>
    </row>
    <row r="40" spans="2:9" ht="48" customHeight="1" thickBot="1" x14ac:dyDescent="0.25">
      <c r="B40" s="88"/>
      <c r="C40" s="85"/>
      <c r="D40" s="28" t="s">
        <v>59</v>
      </c>
      <c r="E40" s="45">
        <v>833800</v>
      </c>
      <c r="F40" s="38">
        <v>689090.91</v>
      </c>
      <c r="G40" s="38">
        <v>694555</v>
      </c>
      <c r="H40" s="57">
        <v>708730</v>
      </c>
      <c r="I40" s="52">
        <v>585727.27</v>
      </c>
    </row>
    <row r="41" spans="2:9" ht="18" customHeight="1" x14ac:dyDescent="0.25"/>
    <row r="42" spans="2:9" ht="18" customHeight="1" x14ac:dyDescent="0.25"/>
  </sheetData>
  <mergeCells count="18">
    <mergeCell ref="B16:B21"/>
    <mergeCell ref="C16:C18"/>
    <mergeCell ref="C19:C21"/>
    <mergeCell ref="B9:C14"/>
    <mergeCell ref="B2:I2"/>
    <mergeCell ref="B4:C4"/>
    <mergeCell ref="B6:C8"/>
    <mergeCell ref="D6:D8"/>
    <mergeCell ref="E6:I6"/>
    <mergeCell ref="E7:F7"/>
    <mergeCell ref="G7:G8"/>
    <mergeCell ref="H7:I7"/>
    <mergeCell ref="C33:C37"/>
    <mergeCell ref="C38:C40"/>
    <mergeCell ref="B33:B40"/>
    <mergeCell ref="B23:B31"/>
    <mergeCell ref="C23:C25"/>
    <mergeCell ref="C26:C31"/>
  </mergeCells>
  <printOptions horizontalCentered="1" verticalCentered="1"/>
  <pageMargins left="0" right="0" top="0" bottom="0" header="0" footer="0"/>
  <pageSetup paperSize="9" scale="39" orientation="portrait" r:id="rId1"/>
  <headerFooter alignWithMargins="0">
    <oddHeader>&amp;L&amp;G&amp;Rby TASA Product and Price Planning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showGridLines="0" tabSelected="1" zoomScale="40" zoomScaleNormal="40" zoomScaleSheetLayoutView="40" workbookViewId="0">
      <selection activeCell="A3" sqref="A3"/>
    </sheetView>
  </sheetViews>
  <sheetFormatPr baseColWidth="10" defaultRowHeight="12.75" x14ac:dyDescent="0.2"/>
  <cols>
    <col min="1" max="1" width="20.140625" customWidth="1"/>
    <col min="2" max="2" width="16" customWidth="1"/>
    <col min="3" max="3" width="23.7109375" customWidth="1"/>
    <col min="4" max="4" width="84.42578125" customWidth="1"/>
    <col min="5" max="5" width="26.5703125" customWidth="1"/>
    <col min="6" max="6" width="28.28515625" customWidth="1"/>
    <col min="7" max="8" width="22.42578125" customWidth="1"/>
    <col min="9" max="9" width="27.28515625" customWidth="1"/>
    <col min="10" max="10" width="25.5703125" customWidth="1"/>
    <col min="11" max="13" width="22.42578125" customWidth="1"/>
    <col min="14" max="14" width="3" customWidth="1"/>
  </cols>
  <sheetData>
    <row r="2" spans="1:13" ht="34.5" customHeight="1" x14ac:dyDescent="0.2">
      <c r="A2" s="124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.75" customHeight="1" x14ac:dyDescent="0.2"/>
    <row r="4" spans="1:13" ht="57" customHeight="1" x14ac:dyDescent="0.2">
      <c r="A4" s="120" t="s">
        <v>19</v>
      </c>
      <c r="B4" s="120" t="s">
        <v>18</v>
      </c>
      <c r="C4" s="120" t="s">
        <v>17</v>
      </c>
      <c r="D4" s="120" t="s">
        <v>16</v>
      </c>
      <c r="E4" s="120" t="s">
        <v>15</v>
      </c>
      <c r="F4" s="120"/>
      <c r="G4" s="120" t="s">
        <v>14</v>
      </c>
      <c r="H4" s="120"/>
      <c r="I4" s="120" t="s">
        <v>13</v>
      </c>
      <c r="J4" s="120"/>
      <c r="K4" s="121" t="s">
        <v>11</v>
      </c>
      <c r="L4" s="120" t="s">
        <v>12</v>
      </c>
      <c r="M4" s="120"/>
    </row>
    <row r="5" spans="1:13" ht="39" customHeight="1" x14ac:dyDescent="0.2">
      <c r="A5" s="120"/>
      <c r="B5" s="120"/>
      <c r="C5" s="120"/>
      <c r="D5" s="120"/>
      <c r="E5" s="6" t="s">
        <v>10</v>
      </c>
      <c r="F5" s="6" t="s">
        <v>9</v>
      </c>
      <c r="G5" s="6" t="s">
        <v>10</v>
      </c>
      <c r="H5" s="6" t="s">
        <v>9</v>
      </c>
      <c r="I5" s="6" t="s">
        <v>10</v>
      </c>
      <c r="J5" s="6" t="s">
        <v>9</v>
      </c>
      <c r="K5" s="122"/>
      <c r="L5" s="6" t="s">
        <v>10</v>
      </c>
      <c r="M5" s="6" t="s">
        <v>9</v>
      </c>
    </row>
    <row r="6" spans="1:13" ht="57.75" customHeight="1" x14ac:dyDescent="0.2">
      <c r="A6" s="5" t="s">
        <v>6</v>
      </c>
      <c r="B6" s="4" t="s">
        <v>61</v>
      </c>
      <c r="C6" s="4" t="s">
        <v>46</v>
      </c>
      <c r="D6" s="3" t="s">
        <v>67</v>
      </c>
      <c r="E6" s="29">
        <v>529500</v>
      </c>
      <c r="F6" s="29">
        <v>437603.31</v>
      </c>
      <c r="G6" s="1">
        <v>0</v>
      </c>
      <c r="H6" s="1">
        <v>0</v>
      </c>
      <c r="I6" s="1">
        <f>+E6-G6</f>
        <v>529500</v>
      </c>
      <c r="J6" s="1">
        <f t="shared" ref="J6" si="0">+F6-H6</f>
        <v>437603.31</v>
      </c>
      <c r="K6" s="2">
        <v>84</v>
      </c>
      <c r="L6" s="1">
        <f>+I6/$K6</f>
        <v>6303.5714285714284</v>
      </c>
      <c r="M6" s="1">
        <f t="shared" ref="M6:M7" si="1">+J6/$K6</f>
        <v>5209.5632142857139</v>
      </c>
    </row>
    <row r="7" spans="1:13" ht="57.75" customHeight="1" x14ac:dyDescent="0.2">
      <c r="A7" s="5" t="s">
        <v>49</v>
      </c>
      <c r="B7" s="4" t="s">
        <v>55</v>
      </c>
      <c r="C7" s="4" t="s">
        <v>56</v>
      </c>
      <c r="D7" s="3" t="s">
        <v>68</v>
      </c>
      <c r="E7" s="29">
        <v>665400</v>
      </c>
      <c r="F7" s="29">
        <v>549917.36</v>
      </c>
      <c r="G7" s="1">
        <v>0</v>
      </c>
      <c r="H7" s="1">
        <v>0</v>
      </c>
      <c r="I7" s="1">
        <f t="shared" ref="I7" si="2">+E7-G7</f>
        <v>665400</v>
      </c>
      <c r="J7" s="1">
        <f t="shared" ref="J7" si="3">+F7-H7</f>
        <v>549917.36</v>
      </c>
      <c r="K7" s="2">
        <v>84</v>
      </c>
      <c r="L7" s="1">
        <f t="shared" ref="L7" si="4">+I7/$K7</f>
        <v>7921.4285714285716</v>
      </c>
      <c r="M7" s="1">
        <f t="shared" si="1"/>
        <v>6546.6352380952376</v>
      </c>
    </row>
    <row r="8" spans="1:13" ht="57.75" customHeight="1" x14ac:dyDescent="0.2">
      <c r="A8" s="5" t="s">
        <v>6</v>
      </c>
      <c r="B8" s="4" t="s">
        <v>64</v>
      </c>
      <c r="C8" s="4" t="s">
        <v>65</v>
      </c>
      <c r="D8" s="3" t="s">
        <v>66</v>
      </c>
      <c r="E8" s="82">
        <f>548800*0.7</f>
        <v>384160</v>
      </c>
      <c r="F8" s="82">
        <f>453553.72*0.7</f>
        <v>317487.60399999993</v>
      </c>
      <c r="G8" s="1">
        <v>0</v>
      </c>
      <c r="H8" s="1">
        <v>0</v>
      </c>
      <c r="I8" s="1">
        <f t="shared" ref="I8" si="5">+E8-G8</f>
        <v>384160</v>
      </c>
      <c r="J8" s="1">
        <f t="shared" ref="J8" si="6">+F8-H8</f>
        <v>317487.60399999993</v>
      </c>
      <c r="K8" s="2">
        <v>84</v>
      </c>
      <c r="L8" s="1">
        <f t="shared" ref="L8:L11" si="7">+I8/$K8</f>
        <v>4573.333333333333</v>
      </c>
      <c r="M8" s="1">
        <f t="shared" ref="M8:M11" si="8">+J8/$K8</f>
        <v>3779.6143333333325</v>
      </c>
    </row>
    <row r="9" spans="1:13" ht="57.75" customHeight="1" x14ac:dyDescent="0.2">
      <c r="A9" s="5" t="s">
        <v>2</v>
      </c>
      <c r="B9" s="4" t="s">
        <v>43</v>
      </c>
      <c r="C9" s="4" t="s">
        <v>44</v>
      </c>
      <c r="D9" s="3" t="s">
        <v>69</v>
      </c>
      <c r="E9" s="29">
        <v>804600</v>
      </c>
      <c r="F9" s="29">
        <v>664958.68000000005</v>
      </c>
      <c r="G9" s="1">
        <v>0</v>
      </c>
      <c r="H9" s="1">
        <v>0</v>
      </c>
      <c r="I9" s="1">
        <f t="shared" ref="I9" si="9">+E9-G9</f>
        <v>804600</v>
      </c>
      <c r="J9" s="1">
        <f t="shared" ref="J9" si="10">+F9-H9</f>
        <v>664958.68000000005</v>
      </c>
      <c r="K9" s="2">
        <v>84</v>
      </c>
      <c r="L9" s="1">
        <f t="shared" si="7"/>
        <v>9578.5714285714294</v>
      </c>
      <c r="M9" s="1">
        <f t="shared" si="8"/>
        <v>7916.1747619047628</v>
      </c>
    </row>
    <row r="10" spans="1:13" ht="57.75" customHeight="1" x14ac:dyDescent="0.2">
      <c r="A10" s="5" t="s">
        <v>29</v>
      </c>
      <c r="B10" s="4" t="s">
        <v>62</v>
      </c>
      <c r="C10" s="4" t="s">
        <v>28</v>
      </c>
      <c r="D10" s="3" t="s">
        <v>57</v>
      </c>
      <c r="E10" s="82">
        <f>1072300*0.7</f>
        <v>750610</v>
      </c>
      <c r="F10" s="82">
        <f>970407.24*0.7</f>
        <v>679285.06799999997</v>
      </c>
      <c r="G10" s="1">
        <v>0</v>
      </c>
      <c r="H10" s="1">
        <v>0</v>
      </c>
      <c r="I10" s="1">
        <f t="shared" ref="I10:J10" si="11">+E10-G10</f>
        <v>750610</v>
      </c>
      <c r="J10" s="1">
        <f t="shared" si="11"/>
        <v>679285.06799999997</v>
      </c>
      <c r="K10" s="2">
        <v>84</v>
      </c>
      <c r="L10" s="1">
        <f t="shared" si="7"/>
        <v>8935.8333333333339</v>
      </c>
      <c r="M10" s="1">
        <f t="shared" si="8"/>
        <v>8086.7269999999999</v>
      </c>
    </row>
    <row r="11" spans="1:13" ht="57.75" customHeight="1" x14ac:dyDescent="0.2">
      <c r="A11" s="5" t="s">
        <v>29</v>
      </c>
      <c r="B11" s="4" t="s">
        <v>63</v>
      </c>
      <c r="C11" s="4" t="s">
        <v>47</v>
      </c>
      <c r="D11" s="3" t="s">
        <v>58</v>
      </c>
      <c r="E11" s="29">
        <v>1267100</v>
      </c>
      <c r="F11" s="29">
        <v>1146696.83</v>
      </c>
      <c r="G11" s="1">
        <v>0</v>
      </c>
      <c r="H11" s="1">
        <v>0</v>
      </c>
      <c r="I11" s="1">
        <f t="shared" ref="I11" si="12">+E11-G11</f>
        <v>1267100</v>
      </c>
      <c r="J11" s="1">
        <f t="shared" ref="J11" si="13">+F11-H11</f>
        <v>1146696.83</v>
      </c>
      <c r="K11" s="2">
        <v>84</v>
      </c>
      <c r="L11" s="1">
        <f t="shared" si="7"/>
        <v>15084.523809523809</v>
      </c>
      <c r="M11" s="1">
        <f t="shared" si="8"/>
        <v>13651.152738095239</v>
      </c>
    </row>
    <row r="12" spans="1:13" ht="25.5" customHeight="1" x14ac:dyDescent="0.2">
      <c r="A12" s="17"/>
      <c r="B12" s="18"/>
      <c r="C12" s="18"/>
      <c r="D12" s="19"/>
      <c r="E12" s="20"/>
      <c r="F12" s="20"/>
      <c r="G12" s="20"/>
      <c r="H12" s="20"/>
      <c r="I12" s="20"/>
      <c r="J12" s="20"/>
      <c r="K12" s="21"/>
      <c r="L12" s="20"/>
      <c r="M12" s="20"/>
    </row>
    <row r="14" spans="1:13" hidden="1" x14ac:dyDescent="0.2"/>
    <row r="15" spans="1:13" ht="23.25" hidden="1" x14ac:dyDescent="0.2">
      <c r="E15" s="1">
        <v>145900</v>
      </c>
      <c r="F15" s="1">
        <v>120578.51</v>
      </c>
    </row>
    <row r="16" spans="1:13" ht="23.25" hidden="1" x14ac:dyDescent="0.2">
      <c r="E16" s="1">
        <v>299500</v>
      </c>
      <c r="F16" s="1">
        <v>271040.71999999997</v>
      </c>
    </row>
    <row r="18" spans="1:13" ht="34.5" customHeight="1" x14ac:dyDescent="0.2">
      <c r="A18" s="124" t="s">
        <v>70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.75" customHeight="1" x14ac:dyDescent="0.2"/>
    <row r="20" spans="1:13" ht="57" customHeight="1" x14ac:dyDescent="0.2">
      <c r="A20" s="120" t="s">
        <v>19</v>
      </c>
      <c r="B20" s="120" t="s">
        <v>18</v>
      </c>
      <c r="C20" s="120" t="s">
        <v>17</v>
      </c>
      <c r="D20" s="120" t="s">
        <v>16</v>
      </c>
      <c r="E20" s="120" t="s">
        <v>13</v>
      </c>
      <c r="F20" s="120"/>
      <c r="G20" s="123" t="s">
        <v>20</v>
      </c>
      <c r="H20" s="123"/>
      <c r="I20" s="69"/>
      <c r="J20" s="120" t="s">
        <v>12</v>
      </c>
      <c r="K20" s="120"/>
      <c r="L20" s="123" t="s">
        <v>20</v>
      </c>
      <c r="M20" s="123"/>
    </row>
    <row r="21" spans="1:13" ht="39" customHeight="1" x14ac:dyDescent="0.2">
      <c r="A21" s="120"/>
      <c r="B21" s="120"/>
      <c r="C21" s="120"/>
      <c r="D21" s="120"/>
      <c r="E21" s="6" t="s">
        <v>10</v>
      </c>
      <c r="F21" s="6" t="s">
        <v>9</v>
      </c>
      <c r="G21" s="7" t="s">
        <v>10</v>
      </c>
      <c r="H21" s="7" t="s">
        <v>9</v>
      </c>
      <c r="I21" s="70"/>
      <c r="J21" s="67" t="s">
        <v>10</v>
      </c>
      <c r="K21" s="67" t="s">
        <v>9</v>
      </c>
      <c r="L21" s="68" t="s">
        <v>10</v>
      </c>
      <c r="M21" s="68" t="s">
        <v>9</v>
      </c>
    </row>
    <row r="22" spans="1:13" ht="57.75" customHeight="1" x14ac:dyDescent="0.2">
      <c r="A22" s="5" t="s">
        <v>6</v>
      </c>
      <c r="B22" s="4" t="s">
        <v>61</v>
      </c>
      <c r="C22" s="4" t="s">
        <v>46</v>
      </c>
      <c r="D22" s="3" t="s">
        <v>67</v>
      </c>
      <c r="E22" s="1">
        <v>518100</v>
      </c>
      <c r="F22" s="1">
        <v>428181.82</v>
      </c>
      <c r="G22" s="8">
        <f>+E6/E22-1</f>
        <v>2.200347423277349E-2</v>
      </c>
      <c r="H22" s="8">
        <f>+F6/F22-1</f>
        <v>2.2003479736715459E-2</v>
      </c>
      <c r="I22" s="70"/>
      <c r="J22" s="1">
        <v>6167.8571428571431</v>
      </c>
      <c r="K22" s="1">
        <v>5097.4026190476188</v>
      </c>
      <c r="L22" s="8">
        <f>+L6/J22-1</f>
        <v>2.200347423277349E-2</v>
      </c>
      <c r="M22" s="8">
        <f>+M6/K22-1</f>
        <v>2.2003479736715459E-2</v>
      </c>
    </row>
    <row r="23" spans="1:13" ht="57.75" customHeight="1" x14ac:dyDescent="0.2">
      <c r="A23" s="5" t="s">
        <v>49</v>
      </c>
      <c r="B23" s="4" t="s">
        <v>55</v>
      </c>
      <c r="C23" s="4" t="s">
        <v>56</v>
      </c>
      <c r="D23" s="3" t="s">
        <v>68</v>
      </c>
      <c r="E23" s="1">
        <v>651100</v>
      </c>
      <c r="F23" s="1">
        <v>538099.17000000004</v>
      </c>
      <c r="G23" s="8">
        <f>+E7/E23-1</f>
        <v>2.1962832130241194E-2</v>
      </c>
      <c r="H23" s="8">
        <f>+F7/F23-1</f>
        <v>2.1962847480325953E-2</v>
      </c>
      <c r="I23" s="70"/>
      <c r="J23" s="1">
        <v>7751.1904761904761</v>
      </c>
      <c r="K23" s="1">
        <v>6405.9425000000001</v>
      </c>
      <c r="L23" s="8">
        <f>+L7/J23-1</f>
        <v>2.1962832130241194E-2</v>
      </c>
      <c r="M23" s="8">
        <f>+M7/K23-1</f>
        <v>2.1962847480325953E-2</v>
      </c>
    </row>
    <row r="24" spans="1:13" ht="57.75" customHeight="1" x14ac:dyDescent="0.2">
      <c r="A24" s="5" t="s">
        <v>6</v>
      </c>
      <c r="B24" s="4" t="s">
        <v>64</v>
      </c>
      <c r="C24" s="4" t="s">
        <v>65</v>
      </c>
      <c r="D24" s="3" t="s">
        <v>66</v>
      </c>
      <c r="E24" s="1">
        <v>375900</v>
      </c>
      <c r="F24" s="1">
        <v>310661.15499999997</v>
      </c>
      <c r="G24" s="8">
        <f t="shared" ref="G24:H24" si="14">+E8/E24-1</f>
        <v>2.1973929236499101E-2</v>
      </c>
      <c r="H24" s="8">
        <f t="shared" si="14"/>
        <v>2.1973938132046067E-2</v>
      </c>
      <c r="I24" s="70"/>
      <c r="J24" s="1">
        <v>4475</v>
      </c>
      <c r="K24" s="1">
        <v>3698.3470833333331</v>
      </c>
      <c r="L24" s="8">
        <f t="shared" ref="L24:M24" si="15">+L8/J24-1</f>
        <v>2.1973929236499101E-2</v>
      </c>
      <c r="M24" s="8">
        <f t="shared" si="15"/>
        <v>2.1973938132046067E-2</v>
      </c>
    </row>
    <row r="25" spans="1:13" ht="57.75" customHeight="1" x14ac:dyDescent="0.2">
      <c r="A25" s="5" t="s">
        <v>2</v>
      </c>
      <c r="B25" s="4" t="s">
        <v>43</v>
      </c>
      <c r="C25" s="4" t="s">
        <v>44</v>
      </c>
      <c r="D25" s="3" t="s">
        <v>69</v>
      </c>
      <c r="E25" s="1">
        <v>787300</v>
      </c>
      <c r="F25" s="1">
        <v>650661.16</v>
      </c>
      <c r="G25" s="8">
        <f t="shared" ref="G25:H25" si="16">+E9/E25-1</f>
        <v>2.1973834624666511E-2</v>
      </c>
      <c r="H25" s="8">
        <f t="shared" si="16"/>
        <v>2.1973833508058149E-2</v>
      </c>
      <c r="I25" s="70"/>
      <c r="J25" s="1">
        <v>9372.6190476190477</v>
      </c>
      <c r="K25" s="1">
        <v>7745.9661904761906</v>
      </c>
      <c r="L25" s="8">
        <f t="shared" ref="L25:M25" si="17">+L9/J25-1</f>
        <v>2.1973834624666733E-2</v>
      </c>
      <c r="M25" s="8">
        <f t="shared" si="17"/>
        <v>2.1973833508058371E-2</v>
      </c>
    </row>
    <row r="26" spans="1:13" ht="57.75" customHeight="1" x14ac:dyDescent="0.2">
      <c r="A26" s="5" t="s">
        <v>29</v>
      </c>
      <c r="B26" s="4" t="s">
        <v>62</v>
      </c>
      <c r="C26" s="4" t="s">
        <v>28</v>
      </c>
      <c r="D26" s="3" t="s">
        <v>57</v>
      </c>
      <c r="E26" s="1">
        <v>735910</v>
      </c>
      <c r="F26" s="1">
        <v>665981.89699999988</v>
      </c>
      <c r="G26" s="8">
        <f t="shared" ref="G26:H26" si="18">+E10/E26-1</f>
        <v>1.9975268714924388E-2</v>
      </c>
      <c r="H26" s="8">
        <f t="shared" si="18"/>
        <v>1.9975274192775894E-2</v>
      </c>
      <c r="I26" s="70"/>
      <c r="J26" s="1">
        <v>8760.8333333333339</v>
      </c>
      <c r="K26" s="1">
        <v>7928.3559166666655</v>
      </c>
      <c r="L26" s="8">
        <f>+L10/J26-1</f>
        <v>1.9975268714924388E-2</v>
      </c>
      <c r="M26" s="8">
        <f>+M10/K26-1</f>
        <v>1.9975274192775894E-2</v>
      </c>
    </row>
    <row r="27" spans="1:13" ht="57.75" customHeight="1" x14ac:dyDescent="0.2">
      <c r="A27" s="5" t="s">
        <v>29</v>
      </c>
      <c r="B27" s="4" t="s">
        <v>63</v>
      </c>
      <c r="C27" s="4" t="s">
        <v>47</v>
      </c>
      <c r="D27" s="3" t="s">
        <v>58</v>
      </c>
      <c r="E27" s="1">
        <v>1237400</v>
      </c>
      <c r="F27" s="1">
        <v>1119819</v>
      </c>
      <c r="G27" s="8">
        <f t="shared" ref="G27:H27" si="19">+E11/E27-1</f>
        <v>2.4001939550670759E-2</v>
      </c>
      <c r="H27" s="8">
        <f t="shared" si="19"/>
        <v>2.4001941385170422E-2</v>
      </c>
      <c r="I27" s="70"/>
      <c r="J27" s="1">
        <v>14730.952380952382</v>
      </c>
      <c r="K27" s="1">
        <v>13331.178571428571</v>
      </c>
      <c r="L27" s="8">
        <f>+L11/J27-1</f>
        <v>2.4001939550670759E-2</v>
      </c>
      <c r="M27" s="8">
        <f>+M11/K27-1</f>
        <v>2.4001941385170422E-2</v>
      </c>
    </row>
    <row r="30" spans="1:13" ht="23.25" x14ac:dyDescent="0.2">
      <c r="A30" s="71"/>
    </row>
    <row r="32" spans="1:13" ht="23.25" x14ac:dyDescent="0.2">
      <c r="A32" s="71"/>
    </row>
  </sheetData>
  <mergeCells count="19">
    <mergeCell ref="L20:M20"/>
    <mergeCell ref="A2:M2"/>
    <mergeCell ref="A18:M18"/>
    <mergeCell ref="A20:A21"/>
    <mergeCell ref="B20:B21"/>
    <mergeCell ref="C20:C21"/>
    <mergeCell ref="D20:D21"/>
    <mergeCell ref="E20:F20"/>
    <mergeCell ref="I4:J4"/>
    <mergeCell ref="L4:M4"/>
    <mergeCell ref="A4:A5"/>
    <mergeCell ref="B4:B5"/>
    <mergeCell ref="C4:C5"/>
    <mergeCell ref="D4:D5"/>
    <mergeCell ref="E4:F4"/>
    <mergeCell ref="G4:H4"/>
    <mergeCell ref="K4:K5"/>
    <mergeCell ref="G20:H20"/>
    <mergeCell ref="J20:K20"/>
  </mergeCells>
  <printOptions horizontalCentered="1" verticalCentered="1"/>
  <pageMargins left="0" right="0" top="0.74803149606299213" bottom="0.23622047244094491" header="0" footer="0"/>
  <pageSetup paperSize="9" scale="3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 PRECIOS TASA</vt:lpstr>
      <vt:lpstr>EVOLUCION MODELOS SUSCRIPCION</vt:lpstr>
      <vt:lpstr>'EVOLUCION MODELOS SUSCRIPCION'!Área_de_impresión</vt:lpstr>
      <vt:lpstr>'LISTA PRECIOS TASA'!Área_de_impresión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Carneiro</dc:creator>
  <cp:lastModifiedBy>Maria de los Angeles Solari</cp:lastModifiedBy>
  <cp:lastPrinted>2019-03-29T17:43:05Z</cp:lastPrinted>
  <dcterms:created xsi:type="dcterms:W3CDTF">2014-11-05T14:45:26Z</dcterms:created>
  <dcterms:modified xsi:type="dcterms:W3CDTF">2019-04-25T19:28:48Z</dcterms:modified>
</cp:coreProperties>
</file>